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Exercise Workbook\"/>
    </mc:Choice>
  </mc:AlternateContent>
  <xr:revisionPtr revIDLastSave="0" documentId="13_ncr:1_{2A3BDA0A-7E1B-4291-9B1A-AB401FCA667F}" xr6:coauthVersionLast="47" xr6:coauthVersionMax="47" xr10:uidLastSave="{00000000-0000-0000-0000-000000000000}"/>
  <bookViews>
    <workbookView xWindow="38280" yWindow="-195" windowWidth="38640" windowHeight="21120" xr2:uid="{75261C3C-2E91-49DF-B950-C1298C3D605E}"/>
  </bookViews>
  <sheets>
    <sheet name="Instructions" sheetId="1" r:id="rId1"/>
    <sheet name="Exercise Planning" sheetId="19" r:id="rId2"/>
    <sheet name="Exercise Types" sheetId="2" r:id="rId3"/>
    <sheet name="Core Capabilities" sheetId="3" r:id="rId4"/>
    <sheet name="Notification Form" sheetId="4" r:id="rId5"/>
    <sheet name="Exercise Overview" sheetId="6" r:id="rId6"/>
    <sheet name="Meeting Sign-In Sheet " sheetId="31" r:id="rId7"/>
    <sheet name="EEG 1" sheetId="7" r:id="rId8"/>
    <sheet name="EEG 2" sheetId="26" r:id="rId9"/>
    <sheet name="EEG 3" sheetId="27" r:id="rId10"/>
    <sheet name="EEG 4" sheetId="28" r:id="rId11"/>
    <sheet name="EEG 5" sheetId="29" r:id="rId12"/>
    <sheet name="EEG 6" sheetId="30" r:id="rId13"/>
    <sheet name="MSEL" sheetId="8" r:id="rId14"/>
    <sheet name="Analysis of Core Capabilities 1" sheetId="15" r:id="rId15"/>
    <sheet name="Analysis of Core Capabilities 2" sheetId="16" r:id="rId16"/>
    <sheet name="Appendix A-IP" sheetId="17" r:id="rId17"/>
    <sheet name="Ex Sign-In Sheet" sheetId="14" r:id="rId18"/>
    <sheet name="AAR" sheetId="5" r:id="rId19"/>
    <sheet name="ENUM" sheetId="18" state="hidden"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5" l="1"/>
  <c r="C10" i="5"/>
  <c r="E16" i="6"/>
  <c r="A555" i="5"/>
  <c r="A512" i="5"/>
  <c r="A469" i="5"/>
  <c r="A426" i="5"/>
  <c r="A383" i="5"/>
  <c r="A340" i="5"/>
  <c r="C181" i="5"/>
  <c r="D12" i="6"/>
  <c r="D11" i="6"/>
  <c r="C7" i="5"/>
  <c r="B3" i="17"/>
  <c r="B10" i="27"/>
  <c r="B10" i="26"/>
  <c r="M30" i="31"/>
  <c r="F30" i="31"/>
  <c r="D30" i="31"/>
  <c r="B30" i="31"/>
  <c r="D2" i="31"/>
  <c r="B2" i="31"/>
  <c r="D10" i="15"/>
  <c r="M31" i="14"/>
  <c r="M2" i="14"/>
  <c r="C132" i="5" l="1"/>
  <c r="I7" i="16" a="1"/>
  <c r="I7" i="16" s="1"/>
  <c r="I36" i="16" a="1"/>
  <c r="I36" i="16" s="1"/>
  <c r="I65" i="16" a="1"/>
  <c r="I65" i="16" s="1"/>
  <c r="I94" i="16" a="1"/>
  <c r="I94" i="16" s="1"/>
  <c r="I123" i="16" a="1"/>
  <c r="I123" i="16" s="1"/>
  <c r="I152" i="16" a="1"/>
  <c r="I152" i="16" s="1"/>
  <c r="C24" i="18" a="1"/>
  <c r="C24" i="18" s="1"/>
  <c r="H590" i="5"/>
  <c r="H583" i="5"/>
  <c r="H576" i="5"/>
  <c r="H569" i="5"/>
  <c r="H562" i="5"/>
  <c r="H547" i="5"/>
  <c r="H540" i="5"/>
  <c r="H533" i="5"/>
  <c r="H526" i="5"/>
  <c r="H519" i="5"/>
  <c r="H504" i="5"/>
  <c r="H497" i="5"/>
  <c r="H490" i="5"/>
  <c r="H483" i="5"/>
  <c r="H476" i="5"/>
  <c r="H461" i="5"/>
  <c r="H454" i="5"/>
  <c r="H447" i="5"/>
  <c r="H440" i="5"/>
  <c r="H433" i="5"/>
  <c r="H418" i="5"/>
  <c r="H411" i="5"/>
  <c r="H404" i="5"/>
  <c r="H397" i="5"/>
  <c r="H390" i="5"/>
  <c r="H375" i="5"/>
  <c r="H368" i="5"/>
  <c r="H361" i="5"/>
  <c r="H354" i="5"/>
  <c r="H347" i="5"/>
  <c r="G590" i="5"/>
  <c r="G583" i="5"/>
  <c r="G576" i="5"/>
  <c r="G569" i="5"/>
  <c r="G562" i="5"/>
  <c r="G547" i="5"/>
  <c r="G540" i="5"/>
  <c r="G533" i="5"/>
  <c r="G526" i="5"/>
  <c r="G519" i="5"/>
  <c r="G504" i="5"/>
  <c r="G497" i="5"/>
  <c r="G490" i="5"/>
  <c r="G483" i="5"/>
  <c r="G476" i="5"/>
  <c r="G461" i="5"/>
  <c r="G454" i="5"/>
  <c r="G447" i="5"/>
  <c r="G440" i="5"/>
  <c r="G433" i="5"/>
  <c r="G418" i="5"/>
  <c r="G411" i="5"/>
  <c r="G404" i="5"/>
  <c r="G397" i="5"/>
  <c r="G390" i="5"/>
  <c r="G375" i="5"/>
  <c r="G368" i="5"/>
  <c r="G361" i="5"/>
  <c r="G354" i="5"/>
  <c r="G347" i="5"/>
  <c r="E590" i="5"/>
  <c r="E583" i="5"/>
  <c r="E576" i="5"/>
  <c r="E569" i="5"/>
  <c r="E562" i="5"/>
  <c r="E547" i="5"/>
  <c r="E540" i="5"/>
  <c r="E533" i="5"/>
  <c r="E526" i="5"/>
  <c r="E519" i="5"/>
  <c r="E504" i="5"/>
  <c r="E497" i="5"/>
  <c r="E490" i="5"/>
  <c r="E483" i="5"/>
  <c r="E476" i="5"/>
  <c r="E461" i="5"/>
  <c r="E454" i="5"/>
  <c r="E447" i="5"/>
  <c r="E440" i="5"/>
  <c r="E433" i="5"/>
  <c r="E418" i="5"/>
  <c r="E411" i="5"/>
  <c r="E404" i="5"/>
  <c r="E397" i="5"/>
  <c r="E390" i="5"/>
  <c r="E375" i="5"/>
  <c r="E368" i="5"/>
  <c r="E361" i="5"/>
  <c r="E354" i="5"/>
  <c r="E347" i="5"/>
  <c r="C590" i="5"/>
  <c r="F590" i="5" s="1"/>
  <c r="C583" i="5"/>
  <c r="F583" i="5" s="1"/>
  <c r="C576" i="5"/>
  <c r="F576" i="5" s="1"/>
  <c r="C569" i="5"/>
  <c r="F569" i="5" s="1"/>
  <c r="C562" i="5"/>
  <c r="F562" i="5" s="1"/>
  <c r="C547" i="5"/>
  <c r="F547" i="5" s="1"/>
  <c r="C540" i="5"/>
  <c r="F540" i="5" s="1"/>
  <c r="C533" i="5"/>
  <c r="F533" i="5" s="1"/>
  <c r="C526" i="5"/>
  <c r="F526" i="5" s="1"/>
  <c r="C519" i="5"/>
  <c r="F519" i="5" s="1"/>
  <c r="C504" i="5"/>
  <c r="F504" i="5" s="1"/>
  <c r="C497" i="5"/>
  <c r="F497" i="5" s="1"/>
  <c r="C490" i="5"/>
  <c r="F490" i="5" s="1"/>
  <c r="C483" i="5"/>
  <c r="F483" i="5" s="1"/>
  <c r="C476" i="5"/>
  <c r="F476" i="5" s="1"/>
  <c r="C461" i="5"/>
  <c r="F461" i="5" s="1"/>
  <c r="C454" i="5"/>
  <c r="F454" i="5" s="1"/>
  <c r="C447" i="5"/>
  <c r="F447" i="5" s="1"/>
  <c r="C440" i="5"/>
  <c r="F440" i="5" s="1"/>
  <c r="C433" i="5"/>
  <c r="F433" i="5" s="1"/>
  <c r="C418" i="5"/>
  <c r="F418" i="5" s="1"/>
  <c r="C411" i="5"/>
  <c r="F411" i="5" s="1"/>
  <c r="C404" i="5"/>
  <c r="F404" i="5" s="1"/>
  <c r="C397" i="5"/>
  <c r="F397" i="5" s="1"/>
  <c r="C390" i="5"/>
  <c r="F390" i="5" s="1"/>
  <c r="C375" i="5"/>
  <c r="F375" i="5" s="1"/>
  <c r="C368" i="5"/>
  <c r="F368" i="5" s="1"/>
  <c r="C361" i="5"/>
  <c r="F361" i="5" s="1"/>
  <c r="C354" i="5"/>
  <c r="F354" i="5" s="1"/>
  <c r="C347" i="5"/>
  <c r="F347" i="5" s="1"/>
  <c r="A590" i="5"/>
  <c r="A583" i="5"/>
  <c r="A576" i="5"/>
  <c r="A569" i="5"/>
  <c r="A562" i="5"/>
  <c r="A547" i="5"/>
  <c r="A540" i="5"/>
  <c r="A533" i="5"/>
  <c r="A526" i="5"/>
  <c r="A519" i="5"/>
  <c r="A504" i="5"/>
  <c r="A497" i="5"/>
  <c r="A490" i="5"/>
  <c r="A483" i="5"/>
  <c r="A476" i="5"/>
  <c r="A461" i="5"/>
  <c r="A454" i="5"/>
  <c r="A447" i="5"/>
  <c r="A440" i="5"/>
  <c r="A433" i="5"/>
  <c r="A418" i="5"/>
  <c r="A411" i="5"/>
  <c r="A404" i="5"/>
  <c r="A397" i="5"/>
  <c r="A390" i="5"/>
  <c r="A375" i="5"/>
  <c r="A368" i="5"/>
  <c r="A361" i="5"/>
  <c r="A354" i="5"/>
  <c r="A347" i="5"/>
  <c r="A558" i="5"/>
  <c r="A515" i="5"/>
  <c r="A472" i="5"/>
  <c r="A429" i="5"/>
  <c r="A386" i="5"/>
  <c r="A343" i="5"/>
  <c r="C338" i="5"/>
  <c r="C335" i="5"/>
  <c r="C333" i="5"/>
  <c r="C331" i="5"/>
  <c r="C329" i="5"/>
  <c r="C327" i="5"/>
  <c r="C323" i="5"/>
  <c r="C321" i="5"/>
  <c r="C319" i="5"/>
  <c r="C315" i="5"/>
  <c r="C317" i="5"/>
  <c r="C311" i="5"/>
  <c r="C309" i="5"/>
  <c r="C307" i="5"/>
  <c r="C300" i="5"/>
  <c r="C296" i="5"/>
  <c r="C293" i="5"/>
  <c r="C291" i="5"/>
  <c r="C289" i="5"/>
  <c r="C287" i="5"/>
  <c r="C285" i="5"/>
  <c r="C281" i="5"/>
  <c r="C279" i="5"/>
  <c r="C277" i="5"/>
  <c r="C275" i="5"/>
  <c r="C273" i="5"/>
  <c r="C269" i="5"/>
  <c r="C267" i="5"/>
  <c r="C265" i="5"/>
  <c r="C258" i="5"/>
  <c r="C254" i="5"/>
  <c r="C251" i="5"/>
  <c r="C249" i="5"/>
  <c r="C247" i="5"/>
  <c r="C245" i="5"/>
  <c r="C243" i="5"/>
  <c r="C239" i="5"/>
  <c r="C237" i="5"/>
  <c r="C235" i="5"/>
  <c r="C233" i="5"/>
  <c r="C231" i="5"/>
  <c r="C227" i="5"/>
  <c r="C225" i="5"/>
  <c r="C223" i="5"/>
  <c r="C216" i="5"/>
  <c r="C212" i="5"/>
  <c r="C209" i="5"/>
  <c r="C207" i="5"/>
  <c r="C205" i="5"/>
  <c r="C203" i="5"/>
  <c r="C201" i="5"/>
  <c r="C197" i="5"/>
  <c r="C195" i="5"/>
  <c r="C193" i="5"/>
  <c r="C191" i="5"/>
  <c r="C189" i="5"/>
  <c r="C185" i="5"/>
  <c r="C183" i="5"/>
  <c r="C174" i="5"/>
  <c r="C170" i="5"/>
  <c r="C128" i="5"/>
  <c r="C167" i="5"/>
  <c r="C165" i="5"/>
  <c r="C163" i="5"/>
  <c r="C161" i="5"/>
  <c r="C159" i="5"/>
  <c r="C155" i="5"/>
  <c r="C153" i="5"/>
  <c r="C151" i="5"/>
  <c r="C149" i="5"/>
  <c r="C147" i="5"/>
  <c r="C143" i="5"/>
  <c r="C141" i="5"/>
  <c r="C139" i="5"/>
  <c r="C125" i="5"/>
  <c r="C123" i="5"/>
  <c r="C121" i="5"/>
  <c r="C119" i="5"/>
  <c r="C117" i="5"/>
  <c r="C113" i="5"/>
  <c r="C111" i="5"/>
  <c r="C109" i="5"/>
  <c r="C107" i="5"/>
  <c r="C105" i="5"/>
  <c r="C101" i="5"/>
  <c r="C99" i="5"/>
  <c r="C97" i="5"/>
  <c r="C90" i="5"/>
  <c r="H66" i="5"/>
  <c r="H63" i="5"/>
  <c r="H60" i="5"/>
  <c r="H57" i="5"/>
  <c r="H54" i="5"/>
  <c r="H51" i="5"/>
  <c r="F66" i="5"/>
  <c r="F63" i="5"/>
  <c r="F60" i="5"/>
  <c r="F57" i="5"/>
  <c r="F54" i="5"/>
  <c r="F51" i="5"/>
  <c r="A66" i="5"/>
  <c r="A63" i="5"/>
  <c r="A60" i="5"/>
  <c r="A57" i="5"/>
  <c r="A54" i="5"/>
  <c r="A51" i="5"/>
  <c r="C43" i="5"/>
  <c r="C40" i="5"/>
  <c r="C39" i="5"/>
  <c r="C34" i="5"/>
  <c r="E32" i="5"/>
  <c r="C32" i="5"/>
  <c r="C18" i="5"/>
  <c r="G15" i="5" l="1"/>
  <c r="G13" i="5"/>
  <c r="E15" i="5"/>
  <c r="E13" i="5"/>
  <c r="C15" i="5"/>
  <c r="C13" i="5"/>
  <c r="G10" i="5"/>
  <c r="G8" i="5"/>
  <c r="E10" i="5"/>
  <c r="E8" i="5"/>
  <c r="C8" i="5"/>
  <c r="C2" i="5"/>
  <c r="C175" i="16" l="1"/>
  <c r="C146" i="16"/>
  <c r="C117" i="16"/>
  <c r="C88" i="16"/>
  <c r="C59" i="16"/>
  <c r="C30" i="16"/>
  <c r="J41" i="17" l="1"/>
  <c r="J40" i="17"/>
  <c r="J39" i="17"/>
  <c r="J38" i="17"/>
  <c r="J37" i="17"/>
  <c r="J35" i="17"/>
  <c r="J34" i="17"/>
  <c r="J33" i="17"/>
  <c r="J32" i="17"/>
  <c r="J31" i="17"/>
  <c r="J29" i="17"/>
  <c r="J28" i="17"/>
  <c r="J27" i="17"/>
  <c r="J26" i="17"/>
  <c r="J25" i="17"/>
  <c r="J23" i="17"/>
  <c r="J22" i="17"/>
  <c r="J21" i="17"/>
  <c r="J20" i="17"/>
  <c r="J19" i="17"/>
  <c r="J17" i="17"/>
  <c r="J16" i="17"/>
  <c r="J15" i="17"/>
  <c r="J14" i="17"/>
  <c r="J13" i="17"/>
  <c r="J11" i="17"/>
  <c r="J10" i="17"/>
  <c r="J9" i="17"/>
  <c r="J8" i="17"/>
  <c r="J7" i="17"/>
  <c r="F7" i="6"/>
  <c r="C38" i="17"/>
  <c r="C39" i="17"/>
  <c r="C40" i="17"/>
  <c r="C41" i="17"/>
  <c r="C37" i="17"/>
  <c r="C32" i="17"/>
  <c r="C33" i="17"/>
  <c r="C34" i="17"/>
  <c r="C35" i="17"/>
  <c r="C31" i="17"/>
  <c r="C26" i="17"/>
  <c r="C27" i="17"/>
  <c r="C28" i="17"/>
  <c r="C29" i="17"/>
  <c r="C25" i="17"/>
  <c r="C20" i="17"/>
  <c r="C21" i="17"/>
  <c r="C22" i="17"/>
  <c r="C23" i="17"/>
  <c r="C19" i="17"/>
  <c r="C14" i="17"/>
  <c r="C15" i="17"/>
  <c r="C16" i="17"/>
  <c r="C17" i="17"/>
  <c r="C13" i="17"/>
  <c r="C8" i="17"/>
  <c r="C9" i="17"/>
  <c r="C10" i="17"/>
  <c r="C11" i="17"/>
  <c r="C7" i="17"/>
  <c r="B37" i="17"/>
  <c r="B31" i="17"/>
  <c r="B25" i="17"/>
  <c r="B19" i="17"/>
  <c r="B13" i="17"/>
  <c r="B7" i="17"/>
  <c r="B3" i="16"/>
  <c r="B148" i="16"/>
  <c r="B119" i="16"/>
  <c r="B90" i="16"/>
  <c r="B32" i="16"/>
  <c r="B61" i="16"/>
  <c r="B151" i="16"/>
  <c r="B122" i="16"/>
  <c r="B93" i="16"/>
  <c r="B64" i="16"/>
  <c r="B35" i="16"/>
  <c r="B6" i="16"/>
  <c r="D9" i="15" l="1"/>
  <c r="D8" i="15"/>
  <c r="D7" i="15"/>
  <c r="D6" i="15"/>
  <c r="D5" i="15"/>
  <c r="B6" i="15"/>
  <c r="B7" i="15"/>
  <c r="B8" i="15"/>
  <c r="B9" i="15"/>
  <c r="B10" i="15"/>
  <c r="B5" i="15"/>
  <c r="F31" i="14" l="1"/>
  <c r="D31" i="14"/>
  <c r="B31" i="14"/>
  <c r="F2" i="14"/>
  <c r="D2" i="14"/>
  <c r="B2" i="14"/>
  <c r="B10" i="30"/>
  <c r="B11" i="30" s="1"/>
  <c r="B7" i="30"/>
  <c r="F5" i="30"/>
  <c r="B5" i="30"/>
  <c r="F3" i="30"/>
  <c r="B3" i="30"/>
  <c r="B10" i="29"/>
  <c r="B11" i="29" s="1"/>
  <c r="B7" i="29"/>
  <c r="F5" i="29"/>
  <c r="B5" i="29"/>
  <c r="F3" i="29"/>
  <c r="B3" i="29"/>
  <c r="B10" i="28"/>
  <c r="B11" i="28" s="1"/>
  <c r="B7" i="27"/>
  <c r="B7" i="28"/>
  <c r="F5" i="28"/>
  <c r="B5" i="28"/>
  <c r="F3" i="28"/>
  <c r="B3" i="28"/>
  <c r="B11" i="27"/>
  <c r="F5" i="27"/>
  <c r="B5" i="27"/>
  <c r="F3" i="27"/>
  <c r="B3" i="27"/>
  <c r="B11" i="26"/>
  <c r="B7" i="7"/>
  <c r="B7" i="26"/>
  <c r="F5" i="26"/>
  <c r="B5" i="26"/>
  <c r="F3" i="26"/>
  <c r="B3" i="26"/>
  <c r="B3" i="7" l="1"/>
  <c r="B10" i="7" l="1"/>
  <c r="B11" i="7" s="1"/>
  <c r="B5" i="7"/>
  <c r="D9" i="6"/>
  <c r="C4" i="5" s="1"/>
  <c r="F5" i="7" l="1"/>
  <c r="F3" i="7"/>
  <c r="D5" i="6"/>
  <c r="D25" i="6"/>
  <c r="D27" i="6"/>
  <c r="K15" i="6"/>
  <c r="H15" i="6"/>
  <c r="E15" i="6"/>
  <c r="K13" i="6"/>
  <c r="H13" i="6"/>
  <c r="E13" i="6"/>
  <c r="H23" i="6"/>
  <c r="D23" i="6"/>
  <c r="G24" i="18" l="1" a="1"/>
  <c r="G24" i="18" s="1"/>
  <c r="K16" i="6"/>
  <c r="K14" i="6"/>
  <c r="H16" i="6"/>
  <c r="H14" i="6"/>
  <c r="E14" i="6"/>
  <c r="F24" i="18" a="1"/>
  <c r="F24" i="18" s="1"/>
  <c r="B24" i="18" a="1"/>
  <c r="B24" i="18" s="1"/>
  <c r="D25" i="18" a="1"/>
  <c r="D25" i="18" s="1"/>
  <c r="E24" i="18" a="1"/>
  <c r="E24"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<sst xmlns="http://schemas.openxmlformats.org/spreadsheetml/2006/main" count="2621" uniqueCount="604">
  <si>
    <t>Workbook Instructions</t>
  </si>
  <si>
    <t>Exercise Types</t>
  </si>
  <si>
    <t>Discussion-Based Exercise Type: Seminar</t>
  </si>
  <si>
    <t>Element</t>
  </si>
  <si>
    <t>Considerations and Activities</t>
  </si>
  <si>
    <t>Purpose</t>
  </si>
  <si>
    <t>Structure</t>
  </si>
  <si>
    <t>Participant
Goals</t>
  </si>
  <si>
    <t>Conduct
Characteristics</t>
  </si>
  <si>
    <t>Outcomes</t>
  </si>
  <si>
    <t>Discussion-Based Exercise Type: Workshop</t>
  </si>
  <si>
    <t>Operations-Based Exercise Type: Functional Exercise</t>
  </si>
  <si>
    <t>Mission Areas</t>
  </si>
  <si>
    <t>Description</t>
  </si>
  <si>
    <t>Mission Area(s)</t>
  </si>
  <si>
    <t>Core Capabilities</t>
  </si>
  <si>
    <t xml:space="preserve">Prevention </t>
  </si>
  <si>
    <t>Protection</t>
  </si>
  <si>
    <t>Mitigation</t>
  </si>
  <si>
    <t>Response</t>
  </si>
  <si>
    <t>Recovery</t>
  </si>
  <si>
    <t>Reduce the loss of life and property by lessening the impact of future disasters.</t>
  </si>
  <si>
    <t>Respond quickly to save lives, protect property and the environment, and meet basic human needs in the aftermath of a catastrophic incident.</t>
  </si>
  <si>
    <t>Access Control &amp; Identity Verification</t>
  </si>
  <si>
    <t>Apply and support necessary physical, technological, and cyber measures to control admittance to critical locations and systems.</t>
  </si>
  <si>
    <t>Planning</t>
  </si>
  <si>
    <t>All</t>
  </si>
  <si>
    <t>Conduct a systematic process engaging the whole community as appropriate in the development of executable strategic, operational, and/or tactical-level approaches to meet defined objectives.</t>
  </si>
  <si>
    <t>Public Information and Warning</t>
  </si>
  <si>
    <t>Deliver coordinated, prompt, reliable, and actionable information to the whole community through the use of clear, consistent, accessible, and culturally and linguistically appropriate methods to effectively relay information regarding any threat or hazard, as well as the actions being taken and the assistance being made available, as appropriate.</t>
  </si>
  <si>
    <t>Operational Coordination</t>
  </si>
  <si>
    <t>Establish and maintain a unified and coordinated operational structure and process that appropriately integrates all critical stakeholders and supports the execution of core capabilities.</t>
  </si>
  <si>
    <t>Forensics and Attribution</t>
  </si>
  <si>
    <t>Prevention</t>
  </si>
  <si>
    <t>Conduct forensic analysis and attribute terrorist acts (including the means and methods of terrorism) to their source, to include forensic analysis as well as attribution for an attack and for the preparation for an attack in an effort to prevent initial or follow-on acts and/or swiftly develop counter-options.</t>
  </si>
  <si>
    <t>Intelligence and Information Sharing</t>
  </si>
  <si>
    <t>Prevention, Protection</t>
  </si>
  <si>
    <t>Provide timely, accurate, and actionable information resulting from the planning, direction, collection, exploitation, processing, analysis, production, dissemination, evaluation, and feedback of available information concerning physical and cyber threats to the United States, its people, property, or interests; the development, proliferation, or use of WMDs; or any other matter bearing on U.S. national or homeland security by local, state, tribal, territorial, federal, and other stakeholders. Information sharing is the ability to exchange intelligence, information, data, or knowledge among government or private sector entities, as appropriate.</t>
  </si>
  <si>
    <t>Interdiction and Disruption</t>
  </si>
  <si>
    <t>Delay, divert, intercept, halt, apprehend, or secure threats and/or hazards.</t>
  </si>
  <si>
    <t>Screening, Search, and Detection</t>
  </si>
  <si>
    <t>Identify, discover, or locate threats and/or hazards through active and passive surveillance and search procedures. This may include the use of systematic examinations and assessments, bio surveillance, sensor technologies, or physical investigation and intelligence.</t>
  </si>
  <si>
    <t>Physical Protective Measures</t>
  </si>
  <si>
    <t>Implement and maintain risk-informed countermeasures, and policies protecting people, borders, structures, materials, products, and systems associated with key operational activities and critical infrastructure sectors.</t>
  </si>
  <si>
    <t>Cybersecurity</t>
  </si>
  <si>
    <t>Protect (and if needed, restore) electronic communications systems, information, and services from damage, unauthorized use, and exploitation.</t>
  </si>
  <si>
    <t>Supply Chain Integrity and Security</t>
  </si>
  <si>
    <t>Strengthen the security and resilience of the supply chain.</t>
  </si>
  <si>
    <t>Risk Management for Protection Programs and Activities</t>
  </si>
  <si>
    <t>Identify, assess, and prioritize risks to inform Protection activities, countermeasures, and investments.</t>
  </si>
  <si>
    <t>Risk and Disaster Resilience Assessment</t>
  </si>
  <si>
    <t>Assess risk and disaster resilience so that decision makers, responders, and community members can take informed action to reduce their entity's risk and increase their resilience.</t>
  </si>
  <si>
    <t>Community Resilience</t>
  </si>
  <si>
    <t>Enable the recognition, understanding, communication of, and planning for risk and empower individuals and communities to make informed risk management decisions necessary to adapt to, withstand, and quickly recover from future incidents.</t>
  </si>
  <si>
    <t>Long-term Vulnerability Reduction</t>
  </si>
  <si>
    <t>Build and sustain resilient systems, communities, and critical infrastructure and key resources lifelines so as to reduce their vulnerability to natural, technological, and human-caused threats and hazards by lessening the likelihood, severity, and duration of the adverse consequences.</t>
  </si>
  <si>
    <t>Threats and Hazards Identification</t>
  </si>
  <si>
    <t>Identify the threats and hazards that occur in the geographic area; determine the frequency and magnitude; and incorporate this into analysis and planning processes so as to clearly understand the needs of a community or entity.</t>
  </si>
  <si>
    <t>Environmental Response/Health and Safety</t>
  </si>
  <si>
    <t>Conduct appropriate measures to ensure the protection of the health and safety of the public and workers, as well as the environment, from all-hazards in support of responder operations and the affected communities.</t>
  </si>
  <si>
    <t>Critical Transportation</t>
  </si>
  <si>
    <t>Provide transportation (including infrastructure access and accessible transportation services) for response priority objectives, including the evacuation of people and animals, and the delivery of vital response personnel, equipment, and services into the affected areas.</t>
  </si>
  <si>
    <t>Situational Assessment</t>
  </si>
  <si>
    <t>Provide all decision makers with decision-relevant information regarding the nature and extent of the hazard, any cascading effects, and the status of the response.</t>
  </si>
  <si>
    <t>Fatality Management Services</t>
  </si>
  <si>
    <t>Provide fatality management services, including decedent remains recovery and victim identification, working with local, state, tribal, territorial, insular area, and federal authorities to provide mortuary processes, temporary storage or permanent internment solutions, sharing information with mass care services for the purpose of reunifying family members and caregivers with missing persons/remains, and providing counseling to the bereaved.</t>
  </si>
  <si>
    <t>Fire Management and Suppression</t>
  </si>
  <si>
    <t>Provide structural, wildland, and specialized firefighting capabilities to manage and suppress fires of all types, kinds, and complexities while protecting the lives, property, and the environment in the affected area.</t>
  </si>
  <si>
    <t>Infrastructure Systems</t>
  </si>
  <si>
    <t>Response, Recovery</t>
  </si>
  <si>
    <t>Stabilize critical infrastructure functions, minimize health and safety threats, and efficiently restore and revitalize systems and services to support a viable, resilient community.</t>
  </si>
  <si>
    <t>Logistics and Supply Chain Management</t>
  </si>
  <si>
    <t>Deliver essential commodities, equipment, and services in support of impacted communities and survivors, to include emergency power and fuel support, as well as the coordination of access to community staples. Synchronize logistics capabilities and enable the restoration of impacted supply chains.</t>
  </si>
  <si>
    <t>Mass Care Services</t>
  </si>
  <si>
    <t>Provide life-sustaining and human services to the affected population, to include hydration, feeding, sheltering, temporary housing, evacuee support, reunification, and distribution of emergency supplies.</t>
  </si>
  <si>
    <t>Mass Search and Rescue Operations</t>
  </si>
  <si>
    <t>Deliver traditional and atypical search and rescue capabilities, including personnel, services, animals, and assets to survivors in need, with the goal of saving the greatest number of endangered lives in the shortest time possible.</t>
  </si>
  <si>
    <t>On-Scene Security, Protection, and Law Enforcement</t>
  </si>
  <si>
    <t>Ensure a safe and secure environment through law enforcement and related security and protection operations for people and communities located within affected areas and also for response personnel engaged in lifesaving and life-sustaining operations.</t>
  </si>
  <si>
    <t>Operational Communications</t>
  </si>
  <si>
    <t>Ensure the capacity for timely communications in support of security, situational awareness, and operations by any and all means available, among and between affected communities in the impact area and all response forces.</t>
  </si>
  <si>
    <t>Public Health, Healthcare, and Emergency Medical Services</t>
  </si>
  <si>
    <t>Provide lifesaving medical treatment via Emergency Medical Services and related operations and avoid additional disease and injury by providing targeted public health, medical, and behavioral health support, and products to all affected populations.</t>
  </si>
  <si>
    <t>Health and Social Services</t>
  </si>
  <si>
    <t>Restore and improve health and social services capabilities and networks to promote the resilience, independence, health (including behavioral health), and well-being of the whole community.</t>
  </si>
  <si>
    <t>Economic Recovery</t>
  </si>
  <si>
    <t>Return economic and business activities (including food and agriculture) to a healthy state and develop new business and employment opportunities that result in an economically viable community.</t>
  </si>
  <si>
    <t>Natural and Cultural Resources</t>
  </si>
  <si>
    <t>Protect natural and cultural resources and historic properties through appropriate planning, mitigation, response, and recovery actions to preserve, conserve, rehabilitate, and restore them consistent with post-disaster community priorities and best practices and in compliance with applicable environmental and historic preservation laws and executive orders.</t>
  </si>
  <si>
    <t>Housing</t>
  </si>
  <si>
    <t>Implement housing solutions that effectively support the needs of the whole community and contribute to its sustainability and resilience.</t>
  </si>
  <si>
    <t>Exercise Notification Form</t>
  </si>
  <si>
    <t>OVERVIEW</t>
  </si>
  <si>
    <t>Exercise Name:</t>
  </si>
  <si>
    <t>Exercise Overview:</t>
  </si>
  <si>
    <t>Mission Areas:</t>
  </si>
  <si>
    <t>Core Capabilities:</t>
  </si>
  <si>
    <t xml:space="preserve">Primary Lead Planning Organization </t>
  </si>
  <si>
    <t>Exercise POC:</t>
  </si>
  <si>
    <t>Type:</t>
  </si>
  <si>
    <t>Primary Location:</t>
  </si>
  <si>
    <t>Date:</t>
  </si>
  <si>
    <t>Time:</t>
  </si>
  <si>
    <t>Other:</t>
  </si>
  <si>
    <t>if OTHER is selected, enter description below</t>
  </si>
  <si>
    <t>THREAT</t>
  </si>
  <si>
    <t>Initial Planning Meeting (IPC)</t>
  </si>
  <si>
    <t>Final Planning Meeting (FPM)</t>
  </si>
  <si>
    <t xml:space="preserve">  LEAD PLANNER:</t>
  </si>
  <si>
    <t xml:space="preserve">  PLANNING TEAM:</t>
  </si>
  <si>
    <t>PLANNING MEETINGS</t>
  </si>
  <si>
    <t>Exercise Overview</t>
  </si>
  <si>
    <t>Exercise Dates</t>
  </si>
  <si>
    <t>S</t>
  </si>
  <si>
    <t>Scope:</t>
  </si>
  <si>
    <t xml:space="preserve">Mission Areas: </t>
  </si>
  <si>
    <t>Objectives:</t>
  </si>
  <si>
    <t>Threat/Hazard:</t>
  </si>
  <si>
    <t>Scenario:</t>
  </si>
  <si>
    <t>Sponsor:</t>
  </si>
  <si>
    <t>Participating Organizations:</t>
  </si>
  <si>
    <t>Point of Contact:</t>
  </si>
  <si>
    <t>Analysis of Core Capabilities</t>
  </si>
  <si>
    <t>Results</t>
  </si>
  <si>
    <t>Objectives</t>
  </si>
  <si>
    <t>Rating Definitions:</t>
  </si>
  <si>
    <t>Analysis of Objective #1</t>
  </si>
  <si>
    <t>Purpose:</t>
  </si>
  <si>
    <t>Strengths</t>
  </si>
  <si>
    <t>#1.</t>
  </si>
  <si>
    <t>#2.</t>
  </si>
  <si>
    <t>#3.</t>
  </si>
  <si>
    <t>Areas For Improvement</t>
  </si>
  <si>
    <t>#4.</t>
  </si>
  <si>
    <t>#5.</t>
  </si>
  <si>
    <t>Reference:</t>
  </si>
  <si>
    <t>Analysis of Objective #2</t>
  </si>
  <si>
    <t>Analysis of Objective #3</t>
  </si>
  <si>
    <t>Analysis of Objective #4</t>
  </si>
  <si>
    <t>Analysis of Objective #6</t>
  </si>
  <si>
    <t>Corrective Action</t>
  </si>
  <si>
    <t>Capability Element</t>
  </si>
  <si>
    <t>Start Date</t>
  </si>
  <si>
    <t>Comp. Date</t>
  </si>
  <si>
    <t>Responsible Organization &amp; Point of Contact</t>
  </si>
  <si>
    <t>Exercise Dates:</t>
  </si>
  <si>
    <t>Start:</t>
  </si>
  <si>
    <t>End:</t>
  </si>
  <si>
    <t>Mission Area(s):</t>
  </si>
  <si>
    <t>Objective 2:</t>
  </si>
  <si>
    <t>Objective 3:</t>
  </si>
  <si>
    <t>Objective 4:</t>
  </si>
  <si>
    <t>Objective 5:</t>
  </si>
  <si>
    <t>Objective 6:</t>
  </si>
  <si>
    <t>Threat or Hazard:</t>
  </si>
  <si>
    <t>Contact Info:</t>
  </si>
  <si>
    <t>EXERCISE EVALUATION GUIDE</t>
  </si>
  <si>
    <t>Capabiliy Target #1</t>
  </si>
  <si>
    <t>Capabiliy Target #2</t>
  </si>
  <si>
    <t>Capabiliy Target #3</t>
  </si>
  <si>
    <t>Capabiliy Target #4</t>
  </si>
  <si>
    <t>Capabiliy Target #5</t>
  </si>
  <si>
    <t>Rating</t>
  </si>
  <si>
    <t>FINAL CORE CAPABILITY RATING:</t>
  </si>
  <si>
    <t>Evaluator Name:</t>
  </si>
  <si>
    <t>Evaluator Email:</t>
  </si>
  <si>
    <t>Rating Keys</t>
  </si>
  <si>
    <t>P</t>
  </si>
  <si>
    <t>M</t>
  </si>
  <si>
    <t>U</t>
  </si>
  <si>
    <t>Core Capability:</t>
  </si>
  <si>
    <t>Event #:</t>
  </si>
  <si>
    <t>Event Type:</t>
  </si>
  <si>
    <t>Inject Mode:</t>
  </si>
  <si>
    <t>From:</t>
  </si>
  <si>
    <t>To:</t>
  </si>
  <si>
    <t>Inject Message/Question</t>
  </si>
  <si>
    <t>Expected Action:</t>
  </si>
  <si>
    <t>POC/Author:</t>
  </si>
  <si>
    <t>Comment:</t>
  </si>
  <si>
    <t>**FOUO**</t>
  </si>
  <si>
    <t>Drill</t>
  </si>
  <si>
    <t>Email</t>
  </si>
  <si>
    <t>Organization</t>
  </si>
  <si>
    <t>Printed Name</t>
  </si>
  <si>
    <t>Signature</t>
  </si>
  <si>
    <t>Ratings Definitions:</t>
  </si>
  <si>
    <t>The following sections provide an overview of the performance related to each exercise objective and associated core capability, highlighting strengths and areas for improvement.</t>
  </si>
  <si>
    <t>ANALYSIS OF CORE CAPABILITIES CONTINUED</t>
  </si>
  <si>
    <t>Objective 1:</t>
  </si>
  <si>
    <t>Capability Level:</t>
  </si>
  <si>
    <t>EXERCISE THREAT/HAZARD</t>
  </si>
  <si>
    <t>The following strengths were identified during the exercise:</t>
  </si>
  <si>
    <t>Strength 1:</t>
  </si>
  <si>
    <t>Strength 2:</t>
  </si>
  <si>
    <t>Strength 3:</t>
  </si>
  <si>
    <t>Areas For Improvement (AFI)</t>
  </si>
  <si>
    <t>AFI 1:</t>
  </si>
  <si>
    <t>AFI 2:</t>
  </si>
  <si>
    <t>AFI 3:</t>
  </si>
  <si>
    <t>AFI 4:</t>
  </si>
  <si>
    <t>AFI 5:</t>
  </si>
  <si>
    <t>Analysis</t>
  </si>
  <si>
    <t>Reference</t>
  </si>
  <si>
    <t>Analysis 1:</t>
  </si>
  <si>
    <t>Analysis 2:</t>
  </si>
  <si>
    <t>Analysis 3:</t>
  </si>
  <si>
    <t>Analysis 4:</t>
  </si>
  <si>
    <t>Analysis 5:</t>
  </si>
  <si>
    <t>Appendix A: Improvement Plan</t>
  </si>
  <si>
    <t>Core Capability</t>
  </si>
  <si>
    <t>Issue/Area for
Improvement</t>
  </si>
  <si>
    <t>Primary
Responsible
Organization</t>
  </si>
  <si>
    <t>Organization
POC</t>
  </si>
  <si>
    <t>Projected
Completion
Date</t>
  </si>
  <si>
    <t>Exercise type is based on the exercise purpose. For instance, if the intent is to review and discuss a new policy, plan, or set of procedures, a discussion-based exercise may be appropriate. If the intent is to assess the responders’ ability to implement a plan, policy, or set of procedures, an operations-based exercise may be appropriate.</t>
  </si>
  <si>
    <t>Exercise Scope</t>
  </si>
  <si>
    <t>Exercise Type</t>
  </si>
  <si>
    <t>Participation Level</t>
  </si>
  <si>
    <t>Exercise location is based on the exercise type. Discuss and decide suitable locations for the exercise to determine the scope or define artificialities required to simulate real-world incidents.</t>
  </si>
  <si>
    <t>Exercise duration is based on resources and exercise objectives. When selecting the exercise duration, the planning team should determine how long the exercise will take to address the exercise objectives effectively.</t>
  </si>
  <si>
    <t>Exercise Duration</t>
  </si>
  <si>
    <t>Other Considerations</t>
  </si>
  <si>
    <t>SMART Guidelines for Exercise Objectives</t>
  </si>
  <si>
    <t>Specific</t>
  </si>
  <si>
    <t>Measurable</t>
  </si>
  <si>
    <t>Achievable</t>
  </si>
  <si>
    <t>Relevant</t>
  </si>
  <si>
    <t>Time-Bound</t>
  </si>
  <si>
    <t>Objectives should include numeric or descriptive measures that define quantity, quality, cost, etc. Their focus should be on observable actions and outcomes.</t>
  </si>
  <si>
    <t>A meeting that is the formal beginning of the exercise planning process. It is held to identify the scope and exercise objectives. For less complex exercises and for organizations with limited resources, the C&amp;O Meeting can be conducted in conjunction with the Initial Planning Meeting (IPM).</t>
  </si>
  <si>
    <t>The formal beginning of the planning process. Program priorities and objectives are determined during the C&amp;O Meeting.</t>
  </si>
  <si>
    <t>Meeting Focus</t>
  </si>
  <si>
    <t>Discussion Points</t>
  </si>
  <si>
    <t>Exercise Tools</t>
  </si>
  <si>
    <t>Exercise Outcomes</t>
  </si>
  <si>
    <t>Follow-up</t>
  </si>
  <si>
    <t>• Exercise concept
• Exercise timeline (group consensus)
• Extent of participant play
• Identification of planning team members
• Planning timeline, milestones, and meeting dates</t>
  </si>
  <si>
    <t>Formal beginning of the development phase. The IPM also focuses on refining the scope and the objectives for the exercise.</t>
  </si>
  <si>
    <t>A meeting for operations-based exercises that serves as a forum to build the MSEL in detail.</t>
  </si>
  <si>
    <t>• Key event injects and delivery timeline identified
• Assignment of responsibility for conducting remaining events
• Revisions of draft scenario-based documentation
• Timeline for completion</t>
  </si>
  <si>
    <t>Midterm Planning Meeting (MPM)</t>
  </si>
  <si>
    <t>Initial Planning Meeting (IPM)</t>
  </si>
  <si>
    <t>• Compile and distribute the C&amp;O Meeting minutes and include the next meeting time, date, and location.</t>
  </si>
  <si>
    <t>Exercise Location</t>
  </si>
  <si>
    <t>• Read-ahead document
• Agenda material
• Briefing for presenting an overview of the exercise and meeting discussion points
• Threat and hazard identification assessments
• Proposed room layout (discussion-based)
• Map of proposed venue sites (operations-based) with description of local environment
• Copy of proposed timeline and milestones for design and development
• Copies of presentation briefing for meeting</t>
  </si>
  <si>
    <t>A meeting that serves as a forum to develop exercise scenario details and timeline.</t>
  </si>
  <si>
    <t>The MPM is a continuation of the development phase. This meeting is primarily focused on scenario development and serves as a check-in for exercise product development.</t>
  </si>
  <si>
    <t>• Review exercise documentation (SitMan, ExPlan, etc.)
• Draft Facilitator Guide or C/E Handbook, including EEGs
• Well-developed scenario to include injects (if no MSEL Meeting is scheduled)
• Agreement on the exercise site
• Identified logistics planning requirements
• Finalization of date, time, and location on the MSEL Meeting and Final Planning Meeting (FPM)</t>
  </si>
  <si>
    <t>• Compile and distribute the MPM meeting minutes, including the next meeting date, time, and location
• Between meetings the planning team collaborates on assignments and prepares draft exercise documentation
• Distribute draft documentation prior to the next scheduled meeting</t>
  </si>
  <si>
    <t>The MSEL meeting focuses on reviewing the timeline and developing the MSEL. Exercise planners from participating departments, agencies, jurisdictions, and organizations are included to identify activities that must occur during the exercise.</t>
  </si>
  <si>
    <t>A meeting that serves as the formal end of the exercise planning process. It is held to finalize exercise documentation and logistics.</t>
  </si>
  <si>
    <t>Should be conducted for all exercises to ensure that all elements of the exercise are ready for conduct. Prior to the FPM, the planning team receives final drafts of all exercise materials. No major changes to the exercise's design, scope, or supporting documentation should take place at or following the FPM.</t>
  </si>
  <si>
    <t>A discussion-based exercise that orients participants to or provides an overview of authorities, strategies, plans, policies, procedures, protocols, resources, concepts, and ideas.</t>
  </si>
  <si>
    <t>• Provide a common framework of understanding
• Provide a good starting point for developing or making major changes to  existing plans, policies, or procedures</t>
  </si>
  <si>
    <t>• Gain awareness of or assess interagency capabilities or inter-jurisdictional operations
• Set objectives for future capabilities</t>
  </si>
  <si>
    <t>• Minimal time constraints
• Effective for small or large groups</t>
  </si>
  <si>
    <t>• Increased participant interaction with a focus on achieving or building a product
• Should have clearly defined objectives, products, or goals, and focus on a specific issue</t>
  </si>
  <si>
    <t>• Develop a product as a group
• Obtain consensus
• Collect or share information</t>
  </si>
  <si>
    <t>• Generate a discussion of various issues regarding an exercise scenario
• Facilitate conceptual understanding, identify strengths and areas for improvement, and/or achieve changes in perceptions</t>
  </si>
  <si>
    <t>• Scenario is presented to describe an event at a simulated time
• Players apply their knowledge and skills to a list of problems presented by the facilitator
• Problems are discussed as a group, and resolution may be reached and documented for later analysis
• Breakout sessions
• Discussion led by a facilitator
• Presentation</t>
  </si>
  <si>
    <t>• Enhance general awareness
• Enhance roles and responsibility understanding
• Validate plans and procedures
• Discuss concepts and/or assess types of systems in a defined incident</t>
  </si>
  <si>
    <t>• Requires an experienced facilitator
• In-depth discussion
• Problem-solving environment
• All participants should be encouraged to contribute to the discussion and be reminded that they are making decisions in a no-fault environment</t>
  </si>
  <si>
    <t>• Recommended revisions to current plans, policies, or procedures
• An After-Action Report (AAR)/Improvement Plan (IP)</t>
  </si>
  <si>
    <t>Discussion-Based Exercises:</t>
  </si>
  <si>
    <t>• Coordinated, supervised activity to validate a specific function or capability in a single agency/organization, often employed to validate a single operation or function
• Validate procedures or practices and maintain current skills</t>
  </si>
  <si>
    <t>• Can be standalone or used as a series of drills 
• Clearly defined plans, policies, procedures, and protocols need to be in place</t>
  </si>
  <si>
    <t>• Evaluate new plan, policies, or procedures
• Practice and maintain skills
• Prepare for future exercises</t>
  </si>
  <si>
    <t>• Immediate feedback
• Realistic environment
• Narrow focus
• Performance in isolation
• Results are measured against established standards</t>
  </si>
  <si>
    <t>• Determine if plans can be executed as designed
• Assess whether more training is required
• Reinforce best practices
• An After-Action Report (AAR)/ Improvement Plan (IP)</t>
  </si>
  <si>
    <t>An operations-based exercise designed to test and evaluate capabilities and functions while in a realistic, real-time environment; however, movement of resources is usually simulated.</t>
  </si>
  <si>
    <t>• Validate and evaluate capabilities, multiple functions, and/or sub-functions, or interdependent groups of activities
• Exercise plans, policies, procedures, and staff involved in management, direction, command, and control functions
• Apply established plans, policies, and procedures under crisis conditions</t>
  </si>
  <si>
    <t>• Events are projected through a realistic exercise scenario with event updates that drive activity typically at the management level
• Controllers typically use a Master Scenario Events List (MSEL) to ensure participant activity remains within predefined boundaries
• Evaluators observe behaviors and compare them against established plans, policies, procedures, and standard practices (if applicable)</t>
  </si>
  <si>
    <t>• Management evaluation of Emergency Operations Center (EOCs), command post, headquarters, and staff 
• Performance analysis
• Cooperative relationships are strengthened
• An After-Action Report (AAR)/Improvement Plan (IP)</t>
  </si>
  <si>
    <t>• Often includes many players operating under cooperative systems such as the Incident Command System (ICS), Unified Command
• Focus on implementing and analyzing the plans, policies, and procedures that may have been developed in discussion-based exercises and honed during previous, smaller exercises</t>
  </si>
  <si>
    <t>• Events are projected through an exercise scenario with event updates that drive activity at the operational level
• Involves multiple agencies, organizations, and jurisdictions
• Use of an MSEL drives player actions 
• SimCell controllers inject scenario elements 
• The level of support needed may be greater than that needed for other types of exercises
• Conducted in a realistic environment to mirror a real incident by presenting complex problems</t>
  </si>
  <si>
    <t>• Validate plans, policies, and procedures
• Evaluate resource requirements
• An After-Action Report (AAR)/Improvement Plan (IP)</t>
  </si>
  <si>
    <t>Critical Task #2:</t>
  </si>
  <si>
    <t>Critical Task #4:</t>
  </si>
  <si>
    <t>Critical Task #6:</t>
  </si>
  <si>
    <t>Critical Task #8:</t>
  </si>
  <si>
    <t>Critical Task #9:</t>
  </si>
  <si>
    <t>Critical Task #10:</t>
  </si>
  <si>
    <t>ORGANIZATIONAL CAPABILITY TARGET RATING:</t>
  </si>
  <si>
    <t>Exercise Planning</t>
  </si>
  <si>
    <t xml:space="preserve">Core Capabilities </t>
  </si>
  <si>
    <t xml:space="preserve">Notification Form </t>
  </si>
  <si>
    <t>Overview</t>
  </si>
  <si>
    <t>Exercise Name</t>
  </si>
  <si>
    <t>Mission Area</t>
  </si>
  <si>
    <t>Exercise POC</t>
  </si>
  <si>
    <t>Type of Exercise</t>
  </si>
  <si>
    <t>Primary Location</t>
  </si>
  <si>
    <t>Date/Time</t>
  </si>
  <si>
    <t>Invitation Only</t>
  </si>
  <si>
    <t>Exercise Threat/Hazard</t>
  </si>
  <si>
    <t>Planning Meeting</t>
  </si>
  <si>
    <t xml:space="preserve"> </t>
  </si>
  <si>
    <t xml:space="preserve">  </t>
  </si>
  <si>
    <t xml:space="preserve">    </t>
  </si>
  <si>
    <t>Threats</t>
  </si>
  <si>
    <t>Active Shooter</t>
  </si>
  <si>
    <t>Aerosol Anthrax</t>
  </si>
  <si>
    <t>Blister Agent</t>
  </si>
  <si>
    <t>Chlorine Tank Explosion</t>
  </si>
  <si>
    <t>Civil Unrest</t>
  </si>
  <si>
    <t>Criminal Activity</t>
  </si>
  <si>
    <t>Cyber</t>
  </si>
  <si>
    <t>Earthquake</t>
  </si>
  <si>
    <t>Epidemic</t>
  </si>
  <si>
    <t>Evacuation</t>
  </si>
  <si>
    <t>Fire</t>
  </si>
  <si>
    <t>Flood</t>
  </si>
  <si>
    <t>Food Contamination</t>
  </si>
  <si>
    <t>HazMat</t>
  </si>
  <si>
    <t>Hurricane</t>
  </si>
  <si>
    <t>Ice Storm</t>
  </si>
  <si>
    <t>Improvised Explosive Device</t>
  </si>
  <si>
    <t>Mass Care</t>
  </si>
  <si>
    <t>Mass Casualty</t>
  </si>
  <si>
    <t>Medical</t>
  </si>
  <si>
    <t>Military Action</t>
  </si>
  <si>
    <t>Natural</t>
  </si>
  <si>
    <t>Nerve Agent</t>
  </si>
  <si>
    <t>Pandemic Influenza</t>
  </si>
  <si>
    <t>Plague</t>
  </si>
  <si>
    <t>Radiological</t>
  </si>
  <si>
    <t>Radiological Dispersal Device</t>
  </si>
  <si>
    <t>Search &amp; Rescue</t>
  </si>
  <si>
    <t>Severe Thunderstorm</t>
  </si>
  <si>
    <t>Straight Line Winds</t>
  </si>
  <si>
    <t>Technology</t>
  </si>
  <si>
    <t>Terrorist</t>
  </si>
  <si>
    <t>Tornado</t>
  </si>
  <si>
    <t>Toxic Industrial Chemical</t>
  </si>
  <si>
    <t>Primary Lead Planning Organization:</t>
  </si>
  <si>
    <t>Exercises</t>
  </si>
  <si>
    <t>Seminar</t>
  </si>
  <si>
    <t>Workshop</t>
  </si>
  <si>
    <t>Functional Exercise</t>
  </si>
  <si>
    <t>Full-Scale Exercise</t>
  </si>
  <si>
    <t>Game</t>
  </si>
  <si>
    <t>Exercise Objective:</t>
  </si>
  <si>
    <t>Rating Key</t>
  </si>
  <si>
    <t>Critical Task #1:</t>
  </si>
  <si>
    <t>Capability Target #6</t>
  </si>
  <si>
    <t>Perfomed without challenges (4 Points)</t>
  </si>
  <si>
    <t>Performed with major challenges (2 Points)</t>
  </si>
  <si>
    <t>Unable to be perfomed (1 Point)</t>
  </si>
  <si>
    <t>Player Inject</t>
  </si>
  <si>
    <t>Contingency Inject</t>
  </si>
  <si>
    <t>Media Inject</t>
  </si>
  <si>
    <t>Question</t>
  </si>
  <si>
    <t>Other</t>
  </si>
  <si>
    <t>In Person</t>
  </si>
  <si>
    <t>Radio</t>
  </si>
  <si>
    <t>Electronic Mail</t>
  </si>
  <si>
    <t>Fax</t>
  </si>
  <si>
    <t>Satellite Phone</t>
  </si>
  <si>
    <t>Social Media</t>
  </si>
  <si>
    <t>Objective</t>
  </si>
  <si>
    <t>Appendix A-IP</t>
  </si>
  <si>
    <t>Element 1</t>
  </si>
  <si>
    <t>Element 2</t>
  </si>
  <si>
    <t>Element 3</t>
  </si>
  <si>
    <t>Element 4</t>
  </si>
  <si>
    <t>Element 5</t>
  </si>
  <si>
    <t>Element 6</t>
  </si>
  <si>
    <t>References:</t>
  </si>
  <si>
    <t>Discussion-Based Exercise Type: Game</t>
  </si>
  <si>
    <t>• Usually in a environment that can involve two or more teams, using rules, data, and procedures designed to depict an actual or hypothetical situation
• Decision-making may be either slow and deliberate or rapid and more stressful, depending on the exercise design and objectives
• The open, decision-based format of a game can incorporate "what if" questions that expand exercise benefits
• Depending on the game's design, the consequences of player actions can be either pre-scripted or decided dynamically</t>
  </si>
  <si>
    <t>This is an analysis of exercise performance as related to the objective and its associated core capability, highlighting strengths and identifying areas for improvement.</t>
  </si>
  <si>
    <t>#4:</t>
  </si>
  <si>
    <t>#5:</t>
  </si>
  <si>
    <t>#3:</t>
  </si>
  <si>
    <t>#2:</t>
  </si>
  <si>
    <t>#1:</t>
  </si>
  <si>
    <t/>
  </si>
  <si>
    <t>• Validate and evaluate capabilities
• Focused on plans, policies, and procedures</t>
  </si>
  <si>
    <t>• Conducted in a realistic environment
• Usually simulated deployment of resources and personnel
• Use of Simulation Cell and MSEL
• Simulators can inject scenario elements</t>
  </si>
  <si>
    <t>• Demonstrate roles and responsibilities as addressed in plans, policies and procedures
• Coordinate between multiple agencies, organizations, and jurisdictions</t>
  </si>
  <si>
    <t>• Rapid problem solving: critical thinking 
• Mobilization of personnel and resources
• Exercise site is usually large with many activities occurring simultaneously
•Safety issues, particularly regarding the use of props and special effects, must be monitored
• Demonstrate roles and responsibilities as addressed in plans, policies, and procedures</t>
  </si>
  <si>
    <t>A discussion-based exercise often employed to develop policy, plans, and procedures.</t>
  </si>
  <si>
    <t>• Emergency Operations Plans
• Mutual Aid Agreements
• Standard Operation Procedures
• Continuity of Operations Plans
• Workshop Summary Report
• An After-Actions Report (AAR)/Improvement Plan (IP)</t>
  </si>
  <si>
    <t>• Simulation of operations that explore the consequences of player decisions and actions
• Identification of critical decision-making points is a major factor in the success of evaluating a game</t>
  </si>
  <si>
    <t>• Explore decision-making processes and consequences
• Conduct "what-if" analyses of existing plans
• Evaluate existing and potential strategies</t>
  </si>
  <si>
    <t>• Validate plans, policies, and procedures or evaluating resource requirements
• An After-Action Report (AAR)/Improvement Plan (IP)</t>
  </si>
  <si>
    <t>• No actual resources used
• Often involves two or more teams
• May include models and simulations of increasing complexity as the game progresses
• May or may not include pre-scripted activities</t>
  </si>
  <si>
    <t>Aligning exercise objectives and core capabilities provides a consistent taxonomy for evaluation that transcends individual exercises to support preparedness reporting and trend analysis. Table 1 includes the exercise objectives, aligned core capabilities, and performance ratings for each core capability as observed during the exercise and determined by the evaluation team.</t>
  </si>
  <si>
    <t>The following areas require improvement in order for objective one to achieve a full capability level:</t>
  </si>
  <si>
    <t>The following reference(s) was used in the planning and development of this exercise and can be referred to as a source for 
further information regarding objective one.</t>
  </si>
  <si>
    <t>The following reference(s) was used in the planning and development of this exercise and can be referred to as a source for 
further information regarding objective two.</t>
  </si>
  <si>
    <t>The following reference(s) was used in the planning and development of this exercise and can be referred to as a source for 
further information regarding objective three.</t>
  </si>
  <si>
    <t>The following reference(s) was used in the planning and development of this exercise and can be referred to as a source for 
further information regarding objective four.</t>
  </si>
  <si>
    <t>The following reference(s) was used in the planning and development of this exercise and can be referred to as a source for 
further information regarding objective five.</t>
  </si>
  <si>
    <t>The following reference(s) was used in the planning and development of this exercise and can be referred to as a source for 
further information regarding objective six.</t>
  </si>
  <si>
    <t>Foreign Animal Disease</t>
  </si>
  <si>
    <t xml:space="preserve">The orange and yellow boxes need information entered into them. Some information will already be entered from previous sheets. </t>
  </si>
  <si>
    <t>Scope</t>
  </si>
  <si>
    <t>Threat or Hazard</t>
  </si>
  <si>
    <t>Scenario</t>
  </si>
  <si>
    <t>Primary Lead Planning Organization</t>
  </si>
  <si>
    <t>Contact Info</t>
  </si>
  <si>
    <t>Will be recorded from information on the Notification Form.</t>
  </si>
  <si>
    <t>Participating Organizations</t>
  </si>
  <si>
    <t>Phone number and email for the Exercise POC.</t>
  </si>
  <si>
    <t>Recorded from Notification Form.</t>
  </si>
  <si>
    <t>Date</t>
  </si>
  <si>
    <t>References</t>
  </si>
  <si>
    <t xml:space="preserve">Capability Target </t>
  </si>
  <si>
    <t>Exercise Objective</t>
  </si>
  <si>
    <t>Critical Task</t>
  </si>
  <si>
    <t>Organizational Capability Target Rating</t>
  </si>
  <si>
    <t>Capability Target Strengths Observed</t>
  </si>
  <si>
    <t>Final Core Capability Rating</t>
  </si>
  <si>
    <t>Evaluator Name</t>
  </si>
  <si>
    <t>Evaluator Email</t>
  </si>
  <si>
    <t>Recorded from Exercise Overview Form.</t>
  </si>
  <si>
    <t>Exercise Evaluation Guides (EEG)</t>
  </si>
  <si>
    <t>Event #</t>
  </si>
  <si>
    <t>Time</t>
  </si>
  <si>
    <t>Event Type</t>
  </si>
  <si>
    <t>Inject Mode</t>
  </si>
  <si>
    <t>From</t>
  </si>
  <si>
    <t>To</t>
  </si>
  <si>
    <t>Inject Message / Question</t>
  </si>
  <si>
    <t>POC/Author</t>
  </si>
  <si>
    <t>Comment</t>
  </si>
  <si>
    <t>Expected Action</t>
  </si>
  <si>
    <t>What is the anticipated action to be taken by the participant or player during the exercise.</t>
  </si>
  <si>
    <t>The point of contact or author responsible for the event. (Needed in case there is a question within the exercise that requires pausing and seeking clarification or further information.)</t>
  </si>
  <si>
    <t>Who or where the inject is coming from.</t>
  </si>
  <si>
    <t>Core Capability the inject is exercising.</t>
  </si>
  <si>
    <t>Analysis of Core Capabilities 1</t>
  </si>
  <si>
    <t>Capability Level</t>
  </si>
  <si>
    <t>Record three strengths observed during the exercise for each objective.</t>
  </si>
  <si>
    <t>Recorded from each Exercise Evaluation Guide.</t>
  </si>
  <si>
    <t>Issue / Area for Improvement</t>
  </si>
  <si>
    <t>Primary Responsible Organization</t>
  </si>
  <si>
    <t>Organization POC</t>
  </si>
  <si>
    <t>Projected Completion Date</t>
  </si>
  <si>
    <t>Recorded from Analysis of Core Capabilities 2.</t>
  </si>
  <si>
    <t>Record the Primary Responsible Organization for the corrective action.</t>
  </si>
  <si>
    <t>To be filled in by individual attending the exercise.</t>
  </si>
  <si>
    <t>Recorded the Exercise Overview Form.</t>
  </si>
  <si>
    <t>Have participants record their organization.</t>
  </si>
  <si>
    <t>Have participants record their email.</t>
  </si>
  <si>
    <t>Have participants record their name.</t>
  </si>
  <si>
    <t>Record a brief synopsis of the scenario for the exercise.</t>
  </si>
  <si>
    <t>Record all organizations participating in the exercise i.e. Agency Name (not individual names), Federal, State, Local, Tribal, etc.</t>
  </si>
  <si>
    <t>Who or where the  inject is going to.</t>
  </si>
  <si>
    <t>Additional notes or comments to support the development of the event. (Could be general information or a note for the player, the evaluator, or the person delivering the inject).</t>
  </si>
  <si>
    <t>Analysis of Core Capabilities 2</t>
  </si>
  <si>
    <t>Record what you plan to do to improve your capabilities. This should relate to the area for improvement next to the corrective action.</t>
  </si>
  <si>
    <t>Have participants record their signature.</t>
  </si>
  <si>
    <t>Use the information gathered by your evaluator(s) on your EEG(s) during the exercise to give each objective a performance rating.</t>
  </si>
  <si>
    <t>Give a brief overview of the exercise. One to two sentences to describe the exercise.</t>
  </si>
  <si>
    <t>List all reference documentation used to create exercise. (SOP, SOG , Plans, Procedures, Policies, etc.)</t>
  </si>
  <si>
    <t>Each individual task needed to reach the capability target.  Each step in the process is an individual critical task.</t>
  </si>
  <si>
    <t>Review the definition for POETE and record the capability element associated with the corrective action. Definition is on line 96 of this form.</t>
  </si>
  <si>
    <t>Start Date will populate with the exercise start date from the Exercise Overview.</t>
  </si>
  <si>
    <t>Record a reasonable target date in the future for when you plan to have the corrective action completed and implemented.</t>
  </si>
  <si>
    <t>Types of Exercise Meetings:</t>
  </si>
  <si>
    <t>C&amp;O/IPM</t>
  </si>
  <si>
    <t>Type of Exercise Meeting</t>
  </si>
  <si>
    <t>Record the date you plan to have the meeting.</t>
  </si>
  <si>
    <t>Exercise Meeting Sign-In Sheet</t>
  </si>
  <si>
    <t>Exercise Sign-In Sheet</t>
  </si>
  <si>
    <t>Training</t>
  </si>
  <si>
    <t>To be filled in by individuals attending the exercise.</t>
  </si>
  <si>
    <t>Capability Element-POETE
Planning-Development of policies, plans, procedures, mutual aid agreements, strategies, and other publications: also involves the collection and analysis of intelligence and information.
Organization-Individual teams, an overall organizational structure, and leadership at each level in the structure.
Equipment-Equipment, supplies, and systems that comply with relevant standards.
Training-Content and methods of delivery that comply with relevant training standards.
Exercises-Exercises and actual incidents that provide an opportunity to demonstrate, evaluate, and improve the ability of core capabilities to perform assigned missions and tasks to standards.</t>
  </si>
  <si>
    <t>Record how the area for improvement prevented the objective to be met. The analysis should describe how the area(s) for improvement prevented a full capability but should not include a corrective action. Each area for improvement corresponds to a single analysis.</t>
  </si>
  <si>
    <t>If the objective's Capability Level is Full, there is no areas for improvement. If the Capability Level is Patial, list any areas of improvement observed.</t>
  </si>
  <si>
    <t>This form is to further evaluate the core capabilities. Document any strengths, Areas for Improvement, and the analysis of how the area of improvement affected the objective from being met.</t>
  </si>
  <si>
    <t>Select the rating for your objective based on the assigned rating of your evaluators.  
P-Performed without challenges
S-Performed with some challenges
M-Performed with major challenges
U-Unable to performed</t>
  </si>
  <si>
    <t>The sequential number (order) the events should be introduced that follows the timeline of event /scenario.</t>
  </si>
  <si>
    <t>Add the rating for each Capability Target, then divide that by the number of Capability Targets.  This will give you an overall ratting for the core capability. Always round down (Example 3.9 is a 3 not a 4).</t>
  </si>
  <si>
    <t>List any and all strengths identified by participants that were observed during the exercise.</t>
  </si>
  <si>
    <t>There are six EEGs that can be filled out. Each EEG will be given to an evaluator to use to evaluate the exercise. Some of this document will be filled in by previous forms. 
The rating is designated by the following:
               P Performed without challenges (4 Points)
                   S Performed with some challenges (3 Points)
                    M Performed with major challenges (2 Points)
U Unable to be performed (1 Point)
To tabulate the total score, add up the points and divide by the number of Critical Tasks. This will give the overall rating for each Capability Target.  Add the rating for each Capability Target, then divide that by the number of Capability Targets.  This will give you an overall rating for the core capability.
When printing, ensure you print setting says "Fit ALL Columns on One Page". This will ensure the document prints correctly.</t>
  </si>
  <si>
    <t xml:space="preserve">Start date will be recorded from Notification Form. End Date needs to be entered.  This is the date you plan to conduct the exercise. The first draft and final draft will auto-populate for the due date.  The first draft is due 45 days after the exercise. The final drafts due 90 days after the exercise. </t>
  </si>
  <si>
    <t>Record the Primary Planning Organization associated with the Exercise.</t>
  </si>
  <si>
    <t>This tab contains the definitions of the FEMA Mission Areas along with the definitions of the Core Capabilities. The table is set so you can sort it by the Core Capabilities or the Mission Area. Select the dropdown arrow(s) at the top to filter alphabetically by Mission Area or Core Capability.</t>
  </si>
  <si>
    <t xml:space="preserve">Use the dropdown box to select the mission area you are planning to exercise. </t>
  </si>
  <si>
    <t xml:space="preserve">Use the dropdown box to select the exercise meeting you are planning to conduct. </t>
  </si>
  <si>
    <t>How the inject is delivered. Use the dropdown box to designate if the inject is given in person, radio, electronic mail, fax, satellite phone, social media, or other form.</t>
  </si>
  <si>
    <t>Record the exercise name in this section.</t>
  </si>
  <si>
    <t>Enter your exercise information on the form.</t>
  </si>
  <si>
    <t>This section describes elements and meetings to assist with the development of your exercise.  Use it as a quick reference to help with planning for your exercise.</t>
  </si>
  <si>
    <r>
      <t xml:space="preserve">Fill out all applicable sections. If a cell is YELLOW, it is recommended that you enter information into that cell. If the cell is ORANGE, it is STRONGLY recommended that you enter information in that cell. If the block is white, it means some information will be transferred from a different sheet.  The only exception is the Exercise Evaluation Guides (EEGs). They are intended to be printed and filled out by your Evaluators.
</t>
    </r>
    <r>
      <rPr>
        <b/>
        <sz val="12"/>
        <color theme="1"/>
        <rFont val="Arial"/>
        <family val="2"/>
      </rPr>
      <t>Be sure to save your workbook any time you make an update to it!</t>
    </r>
  </si>
  <si>
    <t>Determining the exercise scope enables planners to "right-size" an exercise to meet the objectives while staying within the resource and personnel constraints of the participation jurisdictions/organizations.</t>
  </si>
  <si>
    <t>Participation-level of jurisdictions/organizations provides information such as dates and times of participation, number of personnel involved, positions of personnel (operational, agency directors), available resources, and the intended outcomes. Participation-level limitations may include scheduling conflicts, real-world incidents, or other competing requirements. Consider simulation to alleviate the participation-level limitations. To ensure a successful exercise, the use of an Extent of Play Agreement outlines the agreement to participate.</t>
  </si>
  <si>
    <t>Other considerations may determine exercise activities that are useful to a jurisdiction/organization. Clearly defining the exercise scope early in the design process helps exercise planners keep the exercise to a manageable and realistic level.</t>
  </si>
  <si>
    <t>Objectives should address the five W's-who, what, when, where, and why. The objective specifies what needs to be done with a timeline for completion.</t>
  </si>
  <si>
    <t>Objectives should be within the control, influence, and resources of exercise play and participant actions.</t>
  </si>
  <si>
    <t>A specified and reasonable timeframe should be incorporated into all objectives.</t>
  </si>
  <si>
    <t>• Meeting agenda and briefing, which includes the background and rationale for conducting the exercise.</t>
  </si>
  <si>
    <t>A meeting that is held to refine the scope and exercise objectives. For less complex exercises and for organizations with limited resources, the C&amp;O Meeting can be conducted in conjunction with the IPM.</t>
  </si>
  <si>
    <t>• Clearly defined objectives and aligned capabilities linked to threats and risks
• Evaluation requirements, including Exercise Evaluation Guide (EEGs) capability targets and critical tasks
• Relevant plans, policies, and procedures to be evaluated
• Exercise scenario
• Modeling and simulation
• Participants extent of play
• Optimum duration of the exercise
• Exercise planners' roles and responsibilities
• Decision to record exercise proceedings (audio or video)
• Local issues, concerns, or sensitivities
• Discussion points typically covered during a C&amp;O Meeting if one is not held
• Consensus regarding the date, time, and location for next meeting
• Re-engage with senior leaders to ensure alignment with guidance and intent</t>
  </si>
  <si>
    <t>• Any outcomes for C&amp;O Meeting if a C&amp;O Meeting was not conducted
• Clearly defined objectives and aligned capabilities
• Initial capability targets and critical tasks (reviewed and confirmed prior to the next meeting)
• Scenario variables (treat, scope, venue, conditions)
• List of participating organizations and extent of play
• Develop exercise draft documentation (Situation Manual [SitMan], Exercise Plan [ExPlan], etc.)
• Identification and availability of all source documents (plans, policies, procedures) needed for exercise documentation
• Preferred communication methods among planning team
• Clearly identified and assigned responsibility for logistical issues
• List of tasks to be accomplished by next planning meeting, to include date and responsible planning team member
• Agreed-upon date, time, and location of next planning meeting</t>
  </si>
  <si>
    <t>• Agenda material
• Briefing for presenting an overview of the exercise and meeting discussion points
• IPM minutes
• Draft scenario timeline
• Draft documentation (Facilitator Guide, Controller/Evaluator [E/E] Handbook, etc.)
• Other selected documentation needed to illustrate exercise concepts and provide planning guidance</t>
  </si>
  <si>
    <t>• Tasks, conditions, and standards required to meet objectives
• Key events and critical tasks
• Event originator, target player, expected player actions, and timeframe
• Contingency injects to prompt player action (if needed)</t>
  </si>
  <si>
    <t>• Exercise scope
• Proposed objectives and aligned capabilities linked to threats and risks
• Location, date, and duration
• Participants and anticipated extend of play
• Exercise Planning Team makeup
• Assumptions and artificialities
• Control and evaluation concepts
• Security organizations and structure
• Available resources
• Logistics
• Planning timeline and milestones
• Local issues, concerns, and sensitivities
• Re-engage with senior leaders for guidance and intent</t>
  </si>
  <si>
    <t>• A report that captures the discussion, issues raised, and (if appropriate) action items that will address these issues
• An After Action Report (AAR)/Improvement Plan (IP)</t>
  </si>
  <si>
    <t>• Effective for small and large groups
• Broad attendance by relevant stakeholders
• Conducted based on clear objectives/goals
• More participant discussion than lecture-based
• Frequently uses breakout sessions to explore parts of an issue with similar groups</t>
  </si>
  <si>
    <t>Discussion-Based Exercise Type: Tabletop Exercise</t>
  </si>
  <si>
    <t>A discussion-based exercise on response to a scenario, intended to generate a dialogue of various issues to facilitate a conceptual understanding, identify strengths and areas for improvement, and/or achieve changes in perceptions about plans, policies, or procedures.</t>
  </si>
  <si>
    <t>A discussion-based exercise that is a structured form of play designed for individuals or teams in a competitive or noncompetitive environment. It is an event players take part in and are guided by clear rules, data, and procedures for its execution. Games are designed to depict an actual or hypothetical situation to ensure that the participants make decisions ant take actions that would be plausible. Games can be used to reinforce training, stimulate team-building, or enhance operational and tactical capabilities.</t>
  </si>
  <si>
    <t>Operations-Based Exercise Type: Drill</t>
  </si>
  <si>
    <t>An operations-based exercise often employed to validate a single operation or function.</t>
  </si>
  <si>
    <t>Operations-Based Exercise Type: Full-Scale Exercise</t>
  </si>
  <si>
    <t>An operations-based exercise that is typically the most complex and resource-intensive of the exercise types and often involves multiple agencies, jurisdictions/organizations, and real-time movement of resources.</t>
  </si>
  <si>
    <t>Below is a table containing a list of the Mission Areas determined by FEMA along with the description.
The mission areas are listed on the left and are defined on the right.  This list is current as of July 2020.</t>
  </si>
  <si>
    <t>Prevent, avoid or stop an imminent, threatened, or actual act of terrorism.</t>
  </si>
  <si>
    <t>Protect our citizens, residents, visitors, and assets against the greatest threats and hazards in a manner that allows our interests, aspirations, and way of life to thrive.</t>
  </si>
  <si>
    <t>Recover through a focus on the timely restoration, strengthening and revitalization of infrastructure, housing and a sustainable economy, as well as the health, social, cultural, historic, and environmental fabric of communities affected by a catastrophic incident.</t>
  </si>
  <si>
    <t>Below is a table containing a list of the Core Capabilities determined by FEMA along with their Mission Area and description.
The Mission Area and definition for each Core Capability is listed to the right. You can select the arrow at the top right to filter by mission area. This list is current as of July 2020.</t>
  </si>
  <si>
    <t>Conduct forensic analysis, and attribute terrorist acts (including the means and methods of terrorism) to their source, to include forensic analysis as well as attribution for an attack and for the preparation for an attack in an effort to prevent initial or follow-on acts and/or swiftly develop counter-options.</t>
  </si>
  <si>
    <t>Implement and maintain risk-informed countermeasures and policies protecting people, borders, structures, materials, products, and systems associated with key operational activities and critical infrastructure sectors.</t>
  </si>
  <si>
    <t>Provide lifesaving medical treatment via Emergency Medical Services and related operations and avoid additional disease and injury by providing targeted public health, medical, and behavioral health support and products to all affected populations.</t>
  </si>
  <si>
    <t xml:space="preserve">Primary Lead Planning Organization: </t>
  </si>
  <si>
    <t>Access Control and Identity Verification</t>
  </si>
  <si>
    <t>Critical Task #3:</t>
  </si>
  <si>
    <t>Critical Task #5:</t>
  </si>
  <si>
    <t>Critical Task #7:</t>
  </si>
  <si>
    <t>Capability Target
Strengths Observed</t>
  </si>
  <si>
    <t>Performed with some challenges (3 Points)</t>
  </si>
  <si>
    <t>The strengths and areas for improvement for each objective aligned to this core capability are described below.</t>
  </si>
  <si>
    <t>Analyses</t>
  </si>
  <si>
    <t>The following areas require improvement in order for objective six to achieve a full capability level:</t>
  </si>
  <si>
    <t>The following areas require improvement in order for objective five to achieve a full capability level:</t>
  </si>
  <si>
    <t>The following areas require improvement in order for objective four to achieve a full capability level:</t>
  </si>
  <si>
    <t>The following areas require improvement in order for objective three to achieve a full capability level:</t>
  </si>
  <si>
    <t>The following areas require improvement in order for objective two to achieve a full capability level:</t>
  </si>
  <si>
    <t>Exercise Sign-in Roster</t>
  </si>
  <si>
    <t>Exercise Type:</t>
  </si>
  <si>
    <t>Tabletop Exercise</t>
  </si>
  <si>
    <t>*** Please Print Legibly. If we can't read it, you will not get credit for the exercise. ***</t>
  </si>
  <si>
    <t>Exercise Meeting Type:</t>
  </si>
  <si>
    <t>Exercise Meeting Sign-in Roster</t>
  </si>
  <si>
    <t>Exercise play is limited to the exercise participants.</t>
  </si>
  <si>
    <t>Aligning exercise objectives and core capabilities provides a consistent taxonomy for evaluation that transends individual exercises to support preparedness reporting and trend analysis. Table 1 includes the exercise objectives aligned core capabilities, and performance raings for each core capability as observed during the exercise and determined by the evaluaion team.</t>
  </si>
  <si>
    <t>• Performed without Challenges (P): The target and critical tasks associated with the core capability were completed in a manner that achieved the objective(s) and did not negatively impact the performance of other activities. Performance of this activity did not contribute to additional health and/or safety risks for the public or for emergency workers, and it was conducted in accordance with applicable plans, policies, procedures, regulations, and laws.
•Performed with Some Challenges (S): The targets and critical tasks associated with the core capability were completed in a manner that achieved the objective(s) and did not negatively impact the performance of other activities. Performance of this activity did not contribute to additional health and/or safety risks for the public or for emergency workers, and it was conducted in accordance with applicable plans, policies, procedures, regulations, and laws. However, opportunitites to enhance effectiveness and /or efficiency were identified.
•Performed with Major Challenges (M): The targets and critical tasks associated with the core capability were completed in a manner that achieved the objective(s), but some or all of the following were observed: demonstrated performance had a negative impact on the performance of other activities; contributed to additional health and/or safety risks for the public or for emergency workers; and/or was not conducted in accordance with applicable plans, policies, procedures, regulations, and laws.
•Unable to be Performed (U): The targets and critical tasks associated with the core capability were not performed in a manner that achieved the objective(s).</t>
  </si>
  <si>
    <t>The following areas require improvement to achieve a Full Capability Level.</t>
  </si>
  <si>
    <t>Analyses of Objective #5</t>
  </si>
  <si>
    <t>This workbook is designed to help you plan your exercise and complete your exercise After-Action Report. It is not required that you use this specific tool.</t>
  </si>
  <si>
    <t>This section describes the four types of discussion-based exercises and the three types of operations-based exercises.  Use this section to familiarize yourself with the exercise you plan to use and ensure it is the exercise that fits your needs.</t>
  </si>
  <si>
    <t>Use the dropdown box to select the core capability you are planning to exercise.  Only those core capabilities associated with that mission area will appear in this dropdown box.  Remember, every exercise tests at least one core capability; it can test more than one, but it has to test at least one.  Use the other section for any additional core capability being tested.</t>
  </si>
  <si>
    <t>Record the Primary Point of Contact for the Exercise.</t>
  </si>
  <si>
    <t>Record the Primary Location for the Exercise.</t>
  </si>
  <si>
    <t>Record the Date and Time the Exercise will occur.</t>
  </si>
  <si>
    <t>Every Exercise will be Invitation Only.</t>
  </si>
  <si>
    <t>Use the dropdown feature and pick which applies to your scenario. If none of the list applies to your scenario, pick "Other". Then enter a description in the block and describe the scenario in the cell provided.</t>
  </si>
  <si>
    <t>Click the box for each planning meeting as you complete them, and list the dates they were conducted.
List the Lead Planner and the names of the members of the Planning Team.</t>
  </si>
  <si>
    <t>Record one objective for each core capability you have designated. Ensure the objectives are written in S.M.A.R.T. (Specific, Measurable, Achievable, Relevant, and Time-Bound) format.
To write a S.M.A.R.T Objective, answer the following questions:
Who is doing the Action?
What action is being done?
Where is the action being conducted?
When is the action being conducted?
Why is the action being conducted?
During what measurable/realistic timeframe is the action being conducted?</t>
  </si>
  <si>
    <t>The overarching goal you are wanting to reach (Example: sheltering 200 people with in your first operational period).</t>
  </si>
  <si>
    <t>Add up the points and divide by the number of Critical Tasks. This will give the overall rating for each Capability Target. Always round down (Example: 3.9 is a 3 not a 4).</t>
  </si>
  <si>
    <t>Record the name the Evaluator using the form.</t>
  </si>
  <si>
    <t>Record the email of the Evaluator using the form.</t>
  </si>
  <si>
    <t>Master Scenario Events List (MSEL)</t>
  </si>
  <si>
    <t>Time the inject is to be introduced to play. Either the real time the inject should be played or simulated time within the scenario (whichever you choose, be consistent through the rest of your timeline).</t>
  </si>
  <si>
    <t xml:space="preserve">What type of inject it is. Use the dropdown box to designate if an inject is a player inject, contingency inject, media inject, question for a discussion-based exercise, or other form. </t>
  </si>
  <si>
    <t>For a operations-based exercise, the inject will be a message. For a discussion-based, the inject will be the question you are asking the participants.</t>
  </si>
  <si>
    <t>Recorded from Analysis of Core Capabilities 1.</t>
  </si>
  <si>
    <t>Record the responsible party responsible for the completion of the corrective action. Ensure to record the position, not the actual person associated with the corrective action.</t>
  </si>
  <si>
    <t>AAR</t>
  </si>
  <si>
    <t xml:space="preserve">Record the type of Exercise conducting.  Use dropdown to select type of exercise. Refer to Exercise Types tab for information on each type of exercise to select the appropriate exercise type. </t>
  </si>
  <si>
    <t>This form will supply the injects for the exercise.  This is a numerical order of how the injects will be introduced to the exercise.
Inject- MSEL event introduced to a player by the control staff, representing non-playing entities, to build the exercise environment based on the exercise scenario and to drive exercise play.
Contingency Inject- A MSEL event introduced to a player by the control staff when a key player expected action did not occur as planned to provide an additional opportunity to meet exercise objective.
Expected Action- A MSEL event that represents an anticipated action to be taken by a player during the exercise.</t>
  </si>
  <si>
    <t>Objectives should be instrumental to the mission of the organization and link to its goals or strategic intent.</t>
  </si>
  <si>
    <t>Concept &amp; Objectives (C&amp;O) Meeting</t>
  </si>
  <si>
    <t>Concept and Objectives Meeting (C&amp;O)</t>
  </si>
  <si>
    <t>• Compile and distribute the IPM meeting minutes, including the next meeting time, date, and location
• Between meetings the planning team collaborates on assignments and prepares draft exercise documentation
• Distribute draft documentation prior to the next scheduled meeting</t>
  </si>
  <si>
    <t>• Comments on draft exercise documentation
• Construction of the scenario timeline
• Development of the Master Scenario Events List (MSEL) if a MSEL meeting is not scheduled
• Identification of exercise venue artificialities and/or limitations
• Agreement on final logistical items
• Assignment of additional responsibilities
• Re-engage with senior leaders to ensure alignment with guidance and intent</t>
  </si>
  <si>
    <t>Master Scenario Events List (MSEL) Meeting</t>
  </si>
  <si>
    <t>Master Scenario Events List Meeting (MSEL)</t>
  </si>
  <si>
    <t>• Agenda material
• Previous meeting minutes
• Draft exercise documentation
• Applicable plans, policies, and procedures
• Agreed-upon template used to create the MSEL</t>
  </si>
  <si>
    <t>• Compile and distribute the MSEL meeting minutes, including the next meeting date, time, and location
• Between meetings the planning team collaborates on assignments and prepares draft exercise documentation
• Distribute draft documentation prior to next scheduled meeting</t>
  </si>
  <si>
    <t>• Conduct a comprehensive final review
• Approve all remaining draft documents (for example, SitMan, MSEL, C/E Handbook) and presentation materials
• Resolve any open planning issues and identify last-minute concerns
• Review all exercise logistical activities (for example, schedule, registration, attire, special needs)
• Re-engage with senior leaders to ensure alignment with guidance and intent</t>
  </si>
  <si>
    <t>• Agenda materials
• Briefing for presenting an overview of the exercise and meeting discussion points
• Previous meeting minutes from the IPM, the MPM, and the MSEL if needed
• All draft exercise documents and documentation
• Previously finalized documents</t>
  </si>
  <si>
    <t>• Final approval of exercise documents and material for production
• Identified issues resolved
• Attendees understand and approve exercise processes and procedures
• Task assignments and logistical elements, including facilities, equipment, and schedules, are confirmed</t>
  </si>
  <si>
    <t>• Finalize all publications
• Prepare all supporting materials
• Rehearse presentation and briefings
• Prepare to conduct the exercise
• Disseminate documentation and any additional instructions to all appropriate personnel prior to the exercise</t>
  </si>
  <si>
    <r>
      <t xml:space="preserve">
</t>
    </r>
    <r>
      <rPr>
        <sz val="12"/>
        <color theme="1"/>
        <rFont val="Arial"/>
        <family val="2"/>
      </rPr>
      <t>Discussion-based exercises include seminars, workshops, tabletop exercises (TTXs), and games. These</t>
    </r>
    <r>
      <rPr>
        <b/>
        <sz val="12"/>
        <color theme="1"/>
        <rFont val="Arial"/>
        <family val="2"/>
      </rPr>
      <t xml:space="preserve"> </t>
    </r>
    <r>
      <rPr>
        <sz val="12"/>
        <color theme="1"/>
        <rFont val="Arial"/>
        <family val="2"/>
      </rPr>
      <t>types of exercises familiarize players with or develop new plans, policies, procedures, and agreements. Discussion-based exercises focus on strategic, policy-oriented issues, and facilitators or presenters lead the discussion, keeping participants moving towards meeting the exercise objectives.
The following tables provide the important information for each type of discussion-based exercise:</t>
    </r>
  </si>
  <si>
    <t>• Usually in the form of multiple presentations, Subject Matter Expert (SME) panels, or case study discussions
• Lecture-based
• Led by a seminar facilitator/presenter
• Limited feedback or interaction from participants</t>
  </si>
  <si>
    <t>• A group of individuals in a venue conducive to discussion
• Lectures, presentations, panel or case study discussions, or decision support tools
• Facilitated working breakout sessions
• Led by a workshop facilitator/presenter</t>
  </si>
  <si>
    <t>Operations-Based Exercises:</t>
  </si>
  <si>
    <t>Operations-based exercises include drills, functional exercises (FE), and full-scale exercises (FSE). These exercises validate plans, policies, procedures, and agreements; clarify roles and responsibilities; and identify resource gaps. Operations-based exercises include a real-time response, such as initiating communications or mobilizing personnel and resources.
The following tables provide important information for each type of operations-based exercise:</t>
  </si>
  <si>
    <t>Workplace Violence</t>
  </si>
  <si>
    <t xml:space="preserve">Insert your jurisdictions name in the the header.
All other sections will be populated from information from the other forms.  If there is a section not used, delete that section. Then print this form and put it with your sign in sheet.  This will give you a completed AAR/IP. </t>
  </si>
  <si>
    <t>Observations, Comments, and Notes (Strengths/Areas for Improvements)</t>
  </si>
  <si>
    <r>
      <t xml:space="preserve">• Performed without Challenges (P): </t>
    </r>
    <r>
      <rPr>
        <sz val="11"/>
        <color theme="1"/>
        <rFont val="Arial"/>
        <family val="2"/>
      </rPr>
      <t xml:space="preserve">The targets and critical tasks associated with the core capability were completed in a manner that achieved the objective(s) and did not negatively impact the performance of other activities. Performance of this activity did not contribute to additional health and/or safety risks for the public or for emergency workers, and it was conducted in accordance with applicable plans, policies, procedures, regulations, and laws.
</t>
    </r>
    <r>
      <rPr>
        <b/>
        <sz val="11"/>
        <color theme="1"/>
        <rFont val="Arial"/>
        <family val="2"/>
      </rPr>
      <t xml:space="preserve">
• Performed with Some Challenges (S): </t>
    </r>
    <r>
      <rPr>
        <sz val="11"/>
        <color theme="1"/>
        <rFont val="Arial"/>
        <family val="2"/>
      </rPr>
      <t xml:space="preserve">The targets and critical tasks associated with the core capability were completed in a manner that achieved the objective(s) and did not negatively impact the performance of other activities. Performance of this activity did not contribute to additional health and/or safety risks for the public or for emergency workers, and it was conducted in accordance with applicable plans, policies, procedures, regulations, and laws. 
However, opportunities to enhance effectiveness and/or efficiency were identified.
</t>
    </r>
    <r>
      <rPr>
        <b/>
        <sz val="11"/>
        <color theme="1"/>
        <rFont val="Arial"/>
        <family val="2"/>
      </rPr>
      <t xml:space="preserve">• Performed with Major Challenges (M): </t>
    </r>
    <r>
      <rPr>
        <sz val="11"/>
        <color theme="1"/>
        <rFont val="Arial"/>
        <family val="2"/>
      </rPr>
      <t xml:space="preserve">The targets and critical tasks associated with the core capability were completed in a manner that achieved the objective(s), but some or all of the following were observed: demonstrated performance had a negative impact on the performance of other activities; contributed to additional health and/or safety risks for the public or for emergency workers; and/or was not conducted in accordance with applicable plans, policies, procedures, regulations, and laws.
</t>
    </r>
    <r>
      <rPr>
        <b/>
        <sz val="11"/>
        <color theme="1"/>
        <rFont val="Arial"/>
        <family val="2"/>
      </rPr>
      <t xml:space="preserve">• Unable to Perform (U): </t>
    </r>
    <r>
      <rPr>
        <sz val="11"/>
        <color theme="1"/>
        <rFont val="Arial"/>
        <family val="2"/>
      </rPr>
      <t>The targets and critical tasks associated with the core capability were not performed in a manner that achieved the objective(s).</t>
    </r>
  </si>
  <si>
    <r>
      <t xml:space="preserve">The capability level assigned to objective one can be attributed to the following strengths and areas for improvement.
*If </t>
    </r>
    <r>
      <rPr>
        <b/>
        <i/>
        <sz val="12"/>
        <color theme="1"/>
        <rFont val="Arial"/>
        <family val="2"/>
      </rPr>
      <t>no</t>
    </r>
    <r>
      <rPr>
        <i/>
        <sz val="12"/>
        <color theme="1"/>
        <rFont val="Arial"/>
        <family val="2"/>
      </rPr>
      <t xml:space="preserve"> areas for improvement were identified, the objective is assigned a </t>
    </r>
    <r>
      <rPr>
        <b/>
        <i/>
        <sz val="12"/>
        <color theme="1"/>
        <rFont val="Arial"/>
        <family val="2"/>
      </rPr>
      <t>full</t>
    </r>
    <r>
      <rPr>
        <i/>
        <sz val="12"/>
        <color theme="1"/>
        <rFont val="Arial"/>
        <family val="2"/>
      </rPr>
      <t xml:space="preserve"> capability level.
*If </t>
    </r>
    <r>
      <rPr>
        <b/>
        <i/>
        <sz val="12"/>
        <color theme="1"/>
        <rFont val="Arial"/>
        <family val="2"/>
      </rPr>
      <t>any</t>
    </r>
    <r>
      <rPr>
        <i/>
        <sz val="12"/>
        <color theme="1"/>
        <rFont val="Arial"/>
        <family val="2"/>
      </rPr>
      <t xml:space="preserve"> areas for improvement were identified, the objective is assigned a </t>
    </r>
    <r>
      <rPr>
        <b/>
        <i/>
        <sz val="12"/>
        <color theme="1"/>
        <rFont val="Arial"/>
        <family val="2"/>
      </rPr>
      <t>partial</t>
    </r>
    <r>
      <rPr>
        <i/>
        <sz val="12"/>
        <color theme="1"/>
        <rFont val="Arial"/>
        <family val="2"/>
      </rPr>
      <t xml:space="preserve"> capability level.</t>
    </r>
  </si>
  <si>
    <t>The following analyses explain how each AFI prevented the objective from being met (this statement should not include any 
solutions or corrective actions):</t>
  </si>
  <si>
    <r>
      <t xml:space="preserve">The capability level assigned to objective two can be attributed to the following strengths and areas for improvement.
*If </t>
    </r>
    <r>
      <rPr>
        <b/>
        <i/>
        <sz val="12"/>
        <color theme="1"/>
        <rFont val="Arial"/>
        <family val="2"/>
      </rPr>
      <t>no</t>
    </r>
    <r>
      <rPr>
        <i/>
        <sz val="12"/>
        <color theme="1"/>
        <rFont val="Arial"/>
        <family val="2"/>
      </rPr>
      <t xml:space="preserve"> areas for improvement were identified, the objective is assigned a </t>
    </r>
    <r>
      <rPr>
        <b/>
        <i/>
        <sz val="12"/>
        <color theme="1"/>
        <rFont val="Arial"/>
        <family val="2"/>
      </rPr>
      <t>full</t>
    </r>
    <r>
      <rPr>
        <i/>
        <sz val="12"/>
        <color theme="1"/>
        <rFont val="Arial"/>
        <family val="2"/>
      </rPr>
      <t xml:space="preserve"> capability level.
*If </t>
    </r>
    <r>
      <rPr>
        <b/>
        <i/>
        <sz val="12"/>
        <color theme="1"/>
        <rFont val="Arial"/>
        <family val="2"/>
      </rPr>
      <t>any</t>
    </r>
    <r>
      <rPr>
        <i/>
        <sz val="12"/>
        <color theme="1"/>
        <rFont val="Arial"/>
        <family val="2"/>
      </rPr>
      <t xml:space="preserve"> areas for improvement were identified, the objective is assigned a </t>
    </r>
    <r>
      <rPr>
        <b/>
        <i/>
        <sz val="12"/>
        <color theme="1"/>
        <rFont val="Arial"/>
        <family val="2"/>
      </rPr>
      <t>partial</t>
    </r>
    <r>
      <rPr>
        <i/>
        <sz val="12"/>
        <color theme="1"/>
        <rFont val="Arial"/>
        <family val="2"/>
      </rPr>
      <t xml:space="preserve"> capability level.</t>
    </r>
  </si>
  <si>
    <r>
      <t xml:space="preserve">The capability level assigned to objective three can be attributed to the following strengths and areas for improvement.
*If </t>
    </r>
    <r>
      <rPr>
        <b/>
        <i/>
        <sz val="12"/>
        <color theme="1"/>
        <rFont val="Arial"/>
        <family val="2"/>
      </rPr>
      <t>no</t>
    </r>
    <r>
      <rPr>
        <i/>
        <sz val="12"/>
        <color theme="1"/>
        <rFont val="Arial"/>
        <family val="2"/>
      </rPr>
      <t xml:space="preserve"> areas for improvement were identified, the objective is assigned a </t>
    </r>
    <r>
      <rPr>
        <b/>
        <i/>
        <sz val="12"/>
        <color theme="1"/>
        <rFont val="Arial"/>
        <family val="2"/>
      </rPr>
      <t>full</t>
    </r>
    <r>
      <rPr>
        <i/>
        <sz val="12"/>
        <color theme="1"/>
        <rFont val="Arial"/>
        <family val="2"/>
      </rPr>
      <t xml:space="preserve"> capability level.
*If </t>
    </r>
    <r>
      <rPr>
        <b/>
        <i/>
        <sz val="12"/>
        <color theme="1"/>
        <rFont val="Arial"/>
        <family val="2"/>
      </rPr>
      <t>any</t>
    </r>
    <r>
      <rPr>
        <i/>
        <sz val="12"/>
        <color theme="1"/>
        <rFont val="Arial"/>
        <family val="2"/>
      </rPr>
      <t xml:space="preserve"> areas for improvement were identified, the objective is assigned a </t>
    </r>
    <r>
      <rPr>
        <b/>
        <i/>
        <sz val="12"/>
        <color theme="1"/>
        <rFont val="Arial"/>
        <family val="2"/>
      </rPr>
      <t>partial</t>
    </r>
    <r>
      <rPr>
        <i/>
        <sz val="12"/>
        <color theme="1"/>
        <rFont val="Arial"/>
        <family val="2"/>
      </rPr>
      <t xml:space="preserve"> capability level.</t>
    </r>
  </si>
  <si>
    <r>
      <t xml:space="preserve">The capability level assigned to objective four can be attributed to the following strengths and areas for improvement.
*If </t>
    </r>
    <r>
      <rPr>
        <b/>
        <i/>
        <sz val="12"/>
        <color theme="1"/>
        <rFont val="Arial"/>
        <family val="2"/>
      </rPr>
      <t>no</t>
    </r>
    <r>
      <rPr>
        <i/>
        <sz val="12"/>
        <color theme="1"/>
        <rFont val="Arial"/>
        <family val="2"/>
      </rPr>
      <t xml:space="preserve"> areas for improvement were identified, the objective is assigned a </t>
    </r>
    <r>
      <rPr>
        <b/>
        <i/>
        <sz val="12"/>
        <color theme="1"/>
        <rFont val="Arial"/>
        <family val="2"/>
      </rPr>
      <t>full</t>
    </r>
    <r>
      <rPr>
        <i/>
        <sz val="12"/>
        <color theme="1"/>
        <rFont val="Arial"/>
        <family val="2"/>
      </rPr>
      <t xml:space="preserve"> capability level.
*If </t>
    </r>
    <r>
      <rPr>
        <b/>
        <i/>
        <sz val="12"/>
        <color theme="1"/>
        <rFont val="Arial"/>
        <family val="2"/>
      </rPr>
      <t>any</t>
    </r>
    <r>
      <rPr>
        <i/>
        <sz val="12"/>
        <color theme="1"/>
        <rFont val="Arial"/>
        <family val="2"/>
      </rPr>
      <t xml:space="preserve"> areas for improvement were identified, the objective is assigned a </t>
    </r>
    <r>
      <rPr>
        <b/>
        <i/>
        <sz val="12"/>
        <color theme="1"/>
        <rFont val="Arial"/>
        <family val="2"/>
      </rPr>
      <t>partial</t>
    </r>
    <r>
      <rPr>
        <i/>
        <sz val="12"/>
        <color theme="1"/>
        <rFont val="Arial"/>
        <family val="2"/>
      </rPr>
      <t xml:space="preserve"> capability level.</t>
    </r>
  </si>
  <si>
    <r>
      <t xml:space="preserve">The capability level assigned to objective five can be attributed to the following strengths and areas for improvement.
*If </t>
    </r>
    <r>
      <rPr>
        <b/>
        <i/>
        <sz val="12"/>
        <color theme="1"/>
        <rFont val="Arial"/>
        <family val="2"/>
      </rPr>
      <t>no</t>
    </r>
    <r>
      <rPr>
        <i/>
        <sz val="12"/>
        <color theme="1"/>
        <rFont val="Arial"/>
        <family val="2"/>
      </rPr>
      <t xml:space="preserve"> areas for improvement were identified, the objective is assigned a </t>
    </r>
    <r>
      <rPr>
        <b/>
        <i/>
        <sz val="12"/>
        <color theme="1"/>
        <rFont val="Arial"/>
        <family val="2"/>
      </rPr>
      <t>full</t>
    </r>
    <r>
      <rPr>
        <i/>
        <sz val="12"/>
        <color theme="1"/>
        <rFont val="Arial"/>
        <family val="2"/>
      </rPr>
      <t xml:space="preserve"> capability level.
*If </t>
    </r>
    <r>
      <rPr>
        <b/>
        <i/>
        <sz val="12"/>
        <color theme="1"/>
        <rFont val="Arial"/>
        <family val="2"/>
      </rPr>
      <t>any</t>
    </r>
    <r>
      <rPr>
        <i/>
        <sz val="12"/>
        <color theme="1"/>
        <rFont val="Arial"/>
        <family val="2"/>
      </rPr>
      <t xml:space="preserve"> areas for improvement were identified, the objective is assigned a </t>
    </r>
    <r>
      <rPr>
        <b/>
        <i/>
        <sz val="12"/>
        <color theme="1"/>
        <rFont val="Arial"/>
        <family val="2"/>
      </rPr>
      <t>partial</t>
    </r>
    <r>
      <rPr>
        <i/>
        <sz val="12"/>
        <color theme="1"/>
        <rFont val="Arial"/>
        <family val="2"/>
      </rPr>
      <t xml:space="preserve"> capability level.</t>
    </r>
  </si>
  <si>
    <r>
      <t xml:space="preserve">The capability level assigned to objective six can be attributed to the following strengths and areas for improvement.
*If </t>
    </r>
    <r>
      <rPr>
        <b/>
        <i/>
        <sz val="12"/>
        <color theme="1"/>
        <rFont val="Arial"/>
        <family val="2"/>
      </rPr>
      <t>no</t>
    </r>
    <r>
      <rPr>
        <i/>
        <sz val="12"/>
        <color theme="1"/>
        <rFont val="Arial"/>
        <family val="2"/>
      </rPr>
      <t xml:space="preserve"> areas for improvement were identified, the objective is assigned a </t>
    </r>
    <r>
      <rPr>
        <b/>
        <i/>
        <sz val="12"/>
        <color theme="1"/>
        <rFont val="Arial"/>
        <family val="2"/>
      </rPr>
      <t>full</t>
    </r>
    <r>
      <rPr>
        <i/>
        <sz val="12"/>
        <color theme="1"/>
        <rFont val="Arial"/>
        <family val="2"/>
      </rPr>
      <t xml:space="preserve"> capability level.
*If </t>
    </r>
    <r>
      <rPr>
        <b/>
        <i/>
        <sz val="12"/>
        <color theme="1"/>
        <rFont val="Arial"/>
        <family val="2"/>
      </rPr>
      <t>any</t>
    </r>
    <r>
      <rPr>
        <i/>
        <sz val="12"/>
        <color theme="1"/>
        <rFont val="Arial"/>
        <family val="2"/>
      </rPr>
      <t xml:space="preserve"> areas for improvement were identified, the objective is assigned a </t>
    </r>
    <r>
      <rPr>
        <b/>
        <i/>
        <sz val="12"/>
        <color theme="1"/>
        <rFont val="Arial"/>
        <family val="2"/>
      </rPr>
      <t>partial</t>
    </r>
    <r>
      <rPr>
        <i/>
        <sz val="12"/>
        <color theme="1"/>
        <rFont val="Arial"/>
        <family val="2"/>
      </rPr>
      <t xml:space="preserve"> capability level.</t>
    </r>
  </si>
  <si>
    <t>Core Capapbities:</t>
  </si>
  <si>
    <t>Objective #1:</t>
  </si>
  <si>
    <t>Objective #2:</t>
  </si>
  <si>
    <t>Objective #3:</t>
  </si>
  <si>
    <t>Objective #4:</t>
  </si>
  <si>
    <t>Objective #5:</t>
  </si>
  <si>
    <t>Objective #6:</t>
  </si>
  <si>
    <t>Issue/Areas For
Improvement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</si>
</sst>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8">
    <font>
      <sz val="11"/>
      <color theme="1"/>
      <name val="Aptos Narrow"/>
      <family val="2"/>
      <scheme val="minor"/>
    </font>
    <font>
      <b/>
      <sz val="11"/>
      <color theme="1"/>
      <name val="Aptos Narrow"/>
      <family val="2"/>
      <scheme val="minor"/>
    </font>
    <font>
      <sz val="11"/>
      <color theme="1"/>
      <name val="Arial"/>
      <family val="2"/>
    </font>
    <font>
      <sz val="17"/>
      <color theme="1"/>
      <name val="Arial"/>
      <family val="2"/>
    </font>
    <font>
      <b/>
      <sz val="17"/>
      <color theme="1"/>
      <name val="Arial"/>
      <family val="2"/>
    </font>
    <font>
      <b/>
      <u/>
      <sz val="17"/>
      <color theme="1"/>
      <name val="Arial"/>
      <family val="2"/>
    </font>
    <font>
      <sz val="26"/>
      <color theme="0"/>
      <name val="Arial"/>
      <family val="2"/>
    </font>
    <font>
      <b/>
      <sz val="26"/>
      <color theme="0"/>
      <name val="Arial"/>
      <family val="2"/>
    </font>
    <font>
      <sz val="16"/>
      <color theme="1"/>
      <name val="Arial"/>
      <family val="2"/>
    </font>
    <font>
      <b/>
      <sz val="16"/>
      <color theme="1"/>
      <name val="Arial"/>
      <family val="2"/>
    </font>
    <font>
      <b/>
      <u/>
      <sz val="16"/>
      <color theme="1"/>
      <name val="Arial"/>
      <family val="2"/>
    </font>
    <font>
      <sz val="12"/>
      <color theme="1"/>
      <name val="Aptos Narrow"/>
      <family val="2"/>
      <scheme val="minor"/>
    </font>
    <font>
      <sz val="12"/>
      <color theme="1"/>
      <name val="Arial"/>
      <family val="2"/>
    </font>
    <font>
      <b/>
      <sz val="22"/>
      <color theme="1"/>
      <name val="Arial"/>
      <family val="2"/>
    </font>
    <font>
      <b/>
      <sz val="11"/>
      <color theme="1"/>
      <name val="Arial"/>
      <family val="2"/>
    </font>
    <font>
      <sz val="12"/>
      <color rgb="FF1B1B1B"/>
      <name val="Arial"/>
      <family val="2"/>
    </font>
    <font>
      <b/>
      <sz val="22"/>
      <color theme="0"/>
      <name val="Arial"/>
      <family val="2"/>
    </font>
    <font>
      <sz val="10"/>
      <color theme="1"/>
      <name val="Arial"/>
      <family val="2"/>
    </font>
    <font>
      <sz val="11"/>
      <color theme="0"/>
      <name val="Arial"/>
      <family val="2"/>
    </font>
    <font>
      <b/>
      <sz val="11"/>
      <color theme="0"/>
      <name val="Arial"/>
      <family val="2"/>
    </font>
    <font>
      <b/>
      <sz val="12"/>
      <color theme="1"/>
      <name val="Arial"/>
      <family val="2"/>
    </font>
    <font>
      <b/>
      <sz val="14"/>
      <color theme="1"/>
      <name val="Arial"/>
      <family val="2"/>
    </font>
    <font>
      <sz val="11"/>
      <color theme="1"/>
      <name val="Times New Roman"/>
      <family val="1"/>
    </font>
    <font>
      <b/>
      <sz val="11"/>
      <color theme="0"/>
      <name val="Times New Roman"/>
      <family val="1"/>
    </font>
    <font>
      <b/>
      <sz val="11"/>
      <color theme="1"/>
      <name val="Times New Roman"/>
      <family val="1"/>
    </font>
    <font>
      <sz val="8"/>
      <name val="Aptos Narrow"/>
      <family val="2"/>
      <scheme val="minor"/>
    </font>
    <font>
      <b/>
      <sz val="16"/>
      <color theme="0"/>
      <name val="Arial"/>
      <family val="2"/>
    </font>
    <font>
      <b/>
      <sz val="14"/>
      <color theme="0"/>
      <name val="Aptos Narrow"/>
      <family val="2"/>
      <scheme val="minor"/>
    </font>
    <font>
      <b/>
      <sz val="11"/>
      <color theme="0"/>
      <name val="Aptos Narrow"/>
      <family val="2"/>
      <scheme val="minor"/>
    </font>
    <font>
      <b/>
      <sz val="12"/>
      <color theme="3" tint="9.9978637043366805E-2"/>
      <name val="Arial"/>
      <family val="2"/>
    </font>
    <font>
      <sz val="11"/>
      <color theme="1"/>
      <name val="Ariel"/>
    </font>
    <font>
      <b/>
      <sz val="11"/>
      <color theme="1"/>
      <name val="Ariel"/>
    </font>
    <font>
      <sz val="20"/>
      <color theme="1"/>
      <name val="Ariel"/>
    </font>
    <font>
      <b/>
      <i/>
      <sz val="11"/>
      <color theme="1"/>
      <name val="Ariel"/>
    </font>
    <font>
      <b/>
      <sz val="11"/>
      <color theme="0"/>
      <name val="Ariel"/>
    </font>
    <font>
      <b/>
      <sz val="22"/>
      <color theme="3" tint="0.249977111117893"/>
      <name val="Aptos Narrow"/>
      <family val="2"/>
      <scheme val="minor"/>
    </font>
    <font>
      <sz val="11"/>
      <name val="Arial"/>
      <family val="2"/>
    </font>
    <font>
      <b/>
      <sz val="22"/>
      <color theme="3" tint="9.9978637043366805E-2"/>
      <name val="Arial"/>
      <family val="2"/>
    </font>
    <font>
      <b/>
      <sz val="12"/>
      <color theme="0"/>
      <name val="Arial"/>
      <family val="2"/>
    </font>
    <font>
      <i/>
      <sz val="11.5"/>
      <color theme="1"/>
      <name val="Arial"/>
      <family val="2"/>
    </font>
    <font>
      <sz val="14"/>
      <color theme="1"/>
      <name val="Arial"/>
      <family val="2"/>
    </font>
    <font>
      <i/>
      <sz val="12"/>
      <color theme="1"/>
      <name val="Arial"/>
      <family val="2"/>
    </font>
    <font>
      <b/>
      <i/>
      <sz val="12"/>
      <color theme="1"/>
      <name val="Arial"/>
      <family val="2"/>
    </font>
    <font>
      <sz val="14"/>
      <color theme="1"/>
      <name val="Aptos Narrow"/>
      <family val="2"/>
      <scheme val="minor"/>
    </font>
    <font>
      <b/>
      <sz val="11"/>
      <name val="Arial"/>
      <family val="2"/>
    </font>
    <font>
      <b/>
      <sz val="12"/>
      <name val="Arial"/>
      <family val="2"/>
    </font>
    <font>
      <sz val="12"/>
      <name val="Arial"/>
      <family val="2"/>
    </font>
    <font>
      <b/>
      <sz val="20"/>
      <color theme="1"/>
      <name val="Arial"/>
      <family val="2"/>
    </font>
    <font>
      <sz val="22"/>
      <color theme="0"/>
      <name val="Arial"/>
      <family val="2"/>
    </font>
    <font>
      <sz val="16"/>
      <name val="Arial"/>
      <family val="2"/>
    </font>
    <font>
      <b/>
      <u/>
      <sz val="12"/>
      <color theme="1"/>
      <name val="Arial"/>
      <family val="2"/>
    </font>
    <font>
      <b/>
      <i/>
      <sz val="10"/>
      <color theme="1"/>
      <name val="Arial"/>
      <family val="2"/>
    </font>
    <font>
      <sz val="8"/>
      <color rgb="FF000000"/>
      <name val="Segoe UI"/>
      <family val="2"/>
    </font>
    <font>
      <sz val="20"/>
      <color theme="1"/>
      <name val="Arial"/>
      <family val="2"/>
    </font>
    <font>
      <sz val="11"/>
      <color theme="0"/>
      <name val="Aptos Narrow"/>
      <family val="2"/>
      <scheme val="minor"/>
    </font>
    <font>
      <b/>
      <sz val="24"/>
      <color theme="1"/>
      <name val="Arial"/>
      <family val="2"/>
    </font>
    <font>
      <u/>
      <sz val="12"/>
      <color theme="1"/>
      <name val="Arial"/>
      <family val="2"/>
    </font>
    <font>
      <sz val="13"/>
      <color rgb="FF1B1B1B"/>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3" tint="0.249977111117893"/>
        <bgColor indexed="64"/>
      </patternFill>
    </fill>
    <fill>
      <patternFill patternType="solid">
        <fgColor theme="3" tint="9.9978637043366805E-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0000"/>
        <bgColor indexed="64"/>
      </patternFill>
    </fill>
    <fill>
      <patternFill patternType="solid">
        <fgColor rgb="FF00B050"/>
        <bgColor indexed="64"/>
      </patternFill>
    </fill>
  </fills>
  <borders count="71">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style="thin">
        <color auto="1"/>
      </left>
      <right/>
      <top/>
      <bottom style="medium">
        <color indexed="64"/>
      </bottom>
      <diagonal/>
    </border>
    <border>
      <left style="medium">
        <color indexed="64"/>
      </left>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auto="1"/>
      </right>
      <top style="thin">
        <color auto="1"/>
      </top>
      <bottom/>
      <diagonal/>
    </border>
    <border>
      <left style="medium">
        <color indexed="64"/>
      </left>
      <right style="thin">
        <color auto="1"/>
      </right>
      <top style="medium">
        <color indexed="64"/>
      </top>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thin">
        <color auto="1"/>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bottom style="thin">
        <color auto="1"/>
      </bottom>
      <diagonal/>
    </border>
    <border>
      <left style="medium">
        <color indexed="64"/>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diagonal/>
    </border>
    <border>
      <left/>
      <right style="medium">
        <color indexed="64"/>
      </right>
      <top/>
      <bottom style="thin">
        <color auto="1"/>
      </bottom>
      <diagonal/>
    </border>
    <border>
      <left/>
      <right style="thin">
        <color auto="1"/>
      </right>
      <top/>
      <bottom style="medium">
        <color indexed="64"/>
      </bottom>
      <diagonal/>
    </border>
    <border>
      <left style="thin">
        <color auto="1"/>
      </left>
      <right style="thin">
        <color auto="1"/>
      </right>
      <top/>
      <bottom style="medium">
        <color indexed="64"/>
      </bottom>
      <diagonal/>
    </border>
  </borders>
  <cellStyleXfs count="1">
    <xf numFmtId="0" fontId="0" fillId="0" borderId="0"/>
  </cellStyleXfs>
  <cellXfs count="794">
    <xf numFmtId="0" fontId="0" fillId="0" borderId="0" xfId="0"/>
    <xf numFmtId="0" fontId="2" fillId="0" borderId="0" xfId="0" applyFont="1"/>
    <xf numFmtId="0" fontId="22" fillId="0" borderId="0" xfId="0" applyFont="1" applyAlignment="1">
      <alignment vertical="center"/>
    </xf>
    <xf numFmtId="0" fontId="14" fillId="0" borderId="0" xfId="0" applyFont="1" applyAlignment="1">
      <alignment vertical="center"/>
    </xf>
    <xf numFmtId="0" fontId="12" fillId="0" borderId="0" xfId="0" applyFont="1"/>
    <xf numFmtId="0" fontId="11" fillId="0" borderId="0" xfId="0" applyFont="1"/>
    <xf numFmtId="0" fontId="43" fillId="0" borderId="0" xfId="0" applyFont="1"/>
    <xf numFmtId="0" fontId="20" fillId="0" borderId="20" xfId="0" applyFont="1" applyBorder="1" applyAlignment="1">
      <alignment horizontal="left" vertical="center" wrapText="1"/>
    </xf>
    <xf numFmtId="0" fontId="12" fillId="0" borderId="21" xfId="0" applyFont="1" applyBorder="1" applyAlignment="1">
      <alignment horizontal="left" vertical="center" wrapText="1"/>
    </xf>
    <xf numFmtId="0" fontId="20" fillId="0" borderId="22" xfId="0" applyFont="1" applyBorder="1" applyAlignment="1">
      <alignment horizontal="left" vertical="center" wrapText="1"/>
    </xf>
    <xf numFmtId="0" fontId="12" fillId="0" borderId="24" xfId="0" applyFont="1" applyBorder="1" applyAlignment="1">
      <alignment horizontal="left" vertical="center" wrapText="1"/>
    </xf>
    <xf numFmtId="0" fontId="12"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48" fillId="0" borderId="0" xfId="0" applyFont="1" applyAlignment="1">
      <alignment vertical="center"/>
    </xf>
    <xf numFmtId="0" fontId="9" fillId="0" borderId="0" xfId="0" applyFont="1" applyAlignment="1">
      <alignment vertical="center" wrapText="1"/>
    </xf>
    <xf numFmtId="0" fontId="48" fillId="0" borderId="0" xfId="0" applyFont="1"/>
    <xf numFmtId="0" fontId="10" fillId="0" borderId="0" xfId="0" applyFont="1" applyAlignment="1">
      <alignment wrapText="1"/>
    </xf>
    <xf numFmtId="0" fontId="8" fillId="0" borderId="0" xfId="0" applyFont="1" applyAlignment="1">
      <alignment horizontal="center" vertical="center" wrapText="1"/>
    </xf>
    <xf numFmtId="0" fontId="49" fillId="0" borderId="0" xfId="0" applyFont="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wrapText="1"/>
    </xf>
    <xf numFmtId="0" fontId="10" fillId="0" borderId="0" xfId="0" applyFont="1" applyAlignment="1">
      <alignment vertical="center"/>
    </xf>
    <xf numFmtId="0" fontId="7" fillId="0" borderId="0" xfId="0" applyFont="1"/>
    <xf numFmtId="0" fontId="6" fillId="0" borderId="0" xfId="0" applyFont="1"/>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vertical="center" wrapText="1"/>
    </xf>
    <xf numFmtId="0" fontId="2" fillId="0" borderId="0" xfId="0" applyFont="1" applyAlignment="1">
      <alignment vertical="center"/>
    </xf>
    <xf numFmtId="0" fontId="20" fillId="0" borderId="0" xfId="0" applyFont="1" applyAlignment="1">
      <alignment horizontal="left" vertical="center" wrapText="1"/>
    </xf>
    <xf numFmtId="0" fontId="14" fillId="0" borderId="16" xfId="0" applyFont="1" applyBorder="1" applyAlignment="1" applyProtection="1">
      <alignment horizontal="right" vertical="center" wrapText="1"/>
      <protection hidden="1"/>
    </xf>
    <xf numFmtId="0" fontId="14" fillId="2" borderId="16" xfId="0" applyFont="1" applyFill="1" applyBorder="1" applyAlignment="1" applyProtection="1">
      <alignment horizontal="right" vertical="center" wrapText="1"/>
      <protection hidden="1"/>
    </xf>
    <xf numFmtId="0" fontId="2" fillId="0" borderId="0" xfId="0" applyFont="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14" fillId="0" borderId="20" xfId="0" applyFont="1" applyBorder="1" applyAlignment="1" applyProtection="1">
      <alignment horizontal="center" vertical="center" wrapText="1"/>
      <protection hidden="1"/>
    </xf>
    <xf numFmtId="0" fontId="14" fillId="0" borderId="21" xfId="0" applyFont="1" applyBorder="1" applyAlignment="1" applyProtection="1">
      <alignment horizontal="center" vertical="center" wrapText="1"/>
      <protection hidden="1"/>
    </xf>
    <xf numFmtId="0" fontId="47" fillId="0" borderId="21" xfId="0" applyFont="1" applyBorder="1" applyAlignment="1" applyProtection="1">
      <alignment horizontal="center" vertical="center"/>
      <protection locked="0" hidden="1"/>
    </xf>
    <xf numFmtId="0" fontId="14" fillId="0" borderId="22" xfId="0" applyFont="1" applyBorder="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 fillId="0" borderId="0" xfId="0" applyFont="1" applyAlignment="1" applyProtection="1">
      <alignment horizontal="center" wrapText="1"/>
      <protection hidden="1"/>
    </xf>
    <xf numFmtId="0" fontId="2" fillId="0" borderId="0" xfId="0" applyFont="1" applyProtection="1">
      <protection hidden="1"/>
    </xf>
    <xf numFmtId="0" fontId="14" fillId="0" borderId="17" xfId="0" applyFont="1" applyBorder="1" applyAlignment="1" applyProtection="1">
      <alignment horizontal="center" vertical="center" wrapText="1"/>
      <protection hidden="1"/>
    </xf>
    <xf numFmtId="0" fontId="14" fillId="0" borderId="19" xfId="0" applyFont="1" applyBorder="1" applyAlignment="1" applyProtection="1">
      <alignment horizontal="center" vertical="center" wrapText="1"/>
      <protection hidden="1"/>
    </xf>
    <xf numFmtId="0" fontId="47" fillId="0" borderId="24" xfId="0" applyFont="1" applyBorder="1" applyAlignment="1" applyProtection="1">
      <alignment horizontal="center" vertical="center"/>
      <protection locked="0" hidden="1"/>
    </xf>
    <xf numFmtId="0" fontId="14" fillId="0" borderId="62" xfId="0" applyFont="1" applyBorder="1" applyAlignment="1" applyProtection="1">
      <alignment horizontal="center" vertical="center" wrapText="1"/>
      <protection hidden="1"/>
    </xf>
    <xf numFmtId="0" fontId="14" fillId="0" borderId="61" xfId="0" applyFont="1" applyBorder="1" applyAlignment="1" applyProtection="1">
      <alignment horizontal="center" vertical="center" wrapText="1"/>
      <protection hidden="1"/>
    </xf>
    <xf numFmtId="0" fontId="47" fillId="0" borderId="58" xfId="0" applyFont="1" applyBorder="1" applyAlignment="1" applyProtection="1">
      <alignment horizontal="center" vertical="center"/>
      <protection locked="0" hidden="1"/>
    </xf>
    <xf numFmtId="0" fontId="14" fillId="2" borderId="17" xfId="0" applyFont="1" applyFill="1" applyBorder="1" applyAlignment="1" applyProtection="1">
      <alignment vertical="center" wrapText="1"/>
      <protection hidden="1"/>
    </xf>
    <xf numFmtId="0" fontId="2" fillId="3" borderId="36" xfId="0" applyFont="1" applyFill="1" applyBorder="1" applyProtection="1">
      <protection hidden="1"/>
    </xf>
    <xf numFmtId="0" fontId="2" fillId="3" borderId="0" xfId="0" applyFont="1" applyFill="1" applyProtection="1">
      <protection hidden="1"/>
    </xf>
    <xf numFmtId="0" fontId="2" fillId="3" borderId="37" xfId="0" applyFont="1" applyFill="1" applyBorder="1" applyProtection="1">
      <protection hidden="1"/>
    </xf>
    <xf numFmtId="0" fontId="2" fillId="0" borderId="45" xfId="0" applyFont="1" applyBorder="1" applyProtection="1">
      <protection hidden="1"/>
    </xf>
    <xf numFmtId="0" fontId="2" fillId="0" borderId="46" xfId="0" applyFont="1" applyBorder="1" applyProtection="1">
      <protection hidden="1"/>
    </xf>
    <xf numFmtId="0" fontId="1" fillId="0" borderId="20"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0" fillId="0" borderId="0" xfId="0" applyProtection="1">
      <protection hidden="1"/>
    </xf>
    <xf numFmtId="0" fontId="45" fillId="8" borderId="20" xfId="0" applyFont="1" applyFill="1" applyBorder="1" applyAlignment="1" applyProtection="1">
      <alignment horizontal="center" vertical="center"/>
      <protection hidden="1"/>
    </xf>
    <xf numFmtId="0" fontId="45" fillId="8" borderId="21" xfId="0" applyFont="1" applyFill="1" applyBorder="1" applyAlignment="1" applyProtection="1">
      <alignment horizontal="center" vertical="center"/>
      <protection hidden="1"/>
    </xf>
    <xf numFmtId="0" fontId="20" fillId="0" borderId="20" xfId="0" applyFont="1" applyBorder="1" applyAlignment="1" applyProtection="1">
      <alignment horizontal="left" vertical="center" wrapText="1"/>
      <protection hidden="1"/>
    </xf>
    <xf numFmtId="0" fontId="12" fillId="0" borderId="21" xfId="0" applyFont="1" applyBorder="1" applyAlignment="1" applyProtection="1">
      <alignment horizontal="left" vertical="center" wrapText="1"/>
      <protection hidden="1"/>
    </xf>
    <xf numFmtId="0" fontId="20" fillId="0" borderId="22" xfId="0" applyFont="1" applyBorder="1" applyAlignment="1" applyProtection="1">
      <alignment horizontal="left" vertical="center" wrapText="1"/>
      <protection hidden="1"/>
    </xf>
    <xf numFmtId="0" fontId="12" fillId="0" borderId="24" xfId="0" applyFont="1" applyBorder="1" applyAlignment="1" applyProtection="1">
      <alignment horizontal="left" vertical="center" wrapText="1"/>
      <protection hidden="1"/>
    </xf>
    <xf numFmtId="0" fontId="20" fillId="0" borderId="22" xfId="0" applyFont="1" applyBorder="1" applyAlignment="1" applyProtection="1">
      <alignment horizontal="left" vertical="center"/>
      <protection hidden="1"/>
    </xf>
    <xf numFmtId="0" fontId="12" fillId="0" borderId="0" xfId="0" applyFont="1" applyAlignment="1" applyProtection="1">
      <alignment horizontal="center" vertical="center"/>
      <protection hidden="1"/>
    </xf>
    <xf numFmtId="0" fontId="12" fillId="0" borderId="0" xfId="0" applyFont="1" applyAlignment="1" applyProtection="1">
      <alignment horizontal="left" vertical="center"/>
      <protection hidden="1"/>
    </xf>
    <xf numFmtId="0" fontId="20" fillId="0" borderId="20" xfId="0" applyFont="1" applyBorder="1" applyAlignment="1" applyProtection="1">
      <alignment vertical="center" wrapText="1"/>
      <protection hidden="1"/>
    </xf>
    <xf numFmtId="0" fontId="12" fillId="0" borderId="21" xfId="0" applyFont="1" applyBorder="1" applyAlignment="1" applyProtection="1">
      <alignment vertical="center" wrapText="1"/>
      <protection hidden="1"/>
    </xf>
    <xf numFmtId="0" fontId="20" fillId="0" borderId="22" xfId="0" applyFont="1" applyBorder="1" applyAlignment="1" applyProtection="1">
      <alignment vertical="center" wrapText="1"/>
      <protection hidden="1"/>
    </xf>
    <xf numFmtId="0" fontId="12" fillId="0" borderId="24" xfId="0" applyFont="1" applyBorder="1" applyAlignment="1" applyProtection="1">
      <alignment vertical="center" wrapText="1"/>
      <protection hidden="1"/>
    </xf>
    <xf numFmtId="0" fontId="20" fillId="0" borderId="20" xfId="0" applyFont="1" applyBorder="1" applyAlignment="1" applyProtection="1">
      <alignment horizontal="center" vertical="center" wrapText="1"/>
      <protection hidden="1"/>
    </xf>
    <xf numFmtId="0" fontId="20" fillId="0" borderId="21" xfId="0" applyFont="1" applyBorder="1" applyAlignment="1" applyProtection="1">
      <alignment horizontal="center" vertical="center" wrapText="1"/>
      <protection hidden="1"/>
    </xf>
    <xf numFmtId="0" fontId="20" fillId="8" borderId="20" xfId="0" applyFont="1" applyFill="1" applyBorder="1" applyAlignment="1" applyProtection="1">
      <alignment horizontal="center" vertical="center" wrapText="1"/>
      <protection hidden="1"/>
    </xf>
    <xf numFmtId="0" fontId="20" fillId="8" borderId="21" xfId="0" applyFont="1" applyFill="1" applyBorder="1" applyAlignment="1" applyProtection="1">
      <alignment horizontal="center" vertical="center" wrapText="1"/>
      <protection hidden="1"/>
    </xf>
    <xf numFmtId="0" fontId="8" fillId="0" borderId="0" xfId="0" applyFont="1" applyAlignment="1" applyProtection="1">
      <alignment vertical="center" wrapText="1"/>
      <protection hidden="1"/>
    </xf>
    <xf numFmtId="0" fontId="8" fillId="0" borderId="0" xfId="0" applyFont="1" applyAlignment="1" applyProtection="1">
      <alignment horizontal="left" vertical="center" wrapText="1"/>
      <protection hidden="1"/>
    </xf>
    <xf numFmtId="0" fontId="8" fillId="0" borderId="0" xfId="0" applyFont="1" applyAlignment="1" applyProtection="1">
      <alignment horizontal="center" vertical="center" wrapText="1"/>
      <protection hidden="1"/>
    </xf>
    <xf numFmtId="0" fontId="20" fillId="8" borderId="21" xfId="0" applyFont="1" applyFill="1" applyBorder="1" applyAlignment="1" applyProtection="1">
      <alignment horizontal="center" wrapText="1"/>
      <protection hidden="1"/>
    </xf>
    <xf numFmtId="0" fontId="2" fillId="0" borderId="0" xfId="0" applyFont="1" applyAlignment="1" applyProtection="1">
      <alignment wrapText="1"/>
      <protection hidden="1"/>
    </xf>
    <xf numFmtId="0" fontId="0" fillId="0" borderId="0" xfId="0" applyAlignment="1" applyProtection="1">
      <alignment horizontal="center" vertical="center"/>
      <protection hidden="1"/>
    </xf>
    <xf numFmtId="0" fontId="14" fillId="8" borderId="43" xfId="0" applyFont="1" applyFill="1" applyBorder="1" applyAlignment="1" applyProtection="1">
      <alignment vertical="center" wrapText="1"/>
      <protection hidden="1"/>
    </xf>
    <xf numFmtId="0" fontId="2" fillId="3" borderId="44" xfId="0" applyFont="1" applyFill="1" applyBorder="1" applyAlignment="1" applyProtection="1">
      <alignment horizontal="left"/>
      <protection hidden="1"/>
    </xf>
    <xf numFmtId="0" fontId="2" fillId="3" borderId="46" xfId="0" applyFont="1" applyFill="1" applyBorder="1" applyAlignment="1" applyProtection="1">
      <alignment horizontal="left"/>
      <protection hidden="1"/>
    </xf>
    <xf numFmtId="0" fontId="2" fillId="3" borderId="45" xfId="0" applyFont="1" applyFill="1" applyBorder="1" applyProtection="1">
      <protection hidden="1"/>
    </xf>
    <xf numFmtId="0" fontId="2" fillId="3" borderId="46" xfId="0" applyFont="1" applyFill="1" applyBorder="1" applyProtection="1">
      <protection hidden="1"/>
    </xf>
    <xf numFmtId="14" fontId="14" fillId="0" borderId="8" xfId="0" applyNumberFormat="1" applyFont="1" applyBorder="1" applyAlignment="1" applyProtection="1">
      <alignment horizontal="center" vertical="center"/>
      <protection hidden="1"/>
    </xf>
    <xf numFmtId="0" fontId="18" fillId="3" borderId="0" xfId="0" applyFont="1" applyFill="1" applyAlignment="1" applyProtection="1">
      <alignment horizontal="center" vertical="center"/>
      <protection hidden="1"/>
    </xf>
    <xf numFmtId="0" fontId="19" fillId="3" borderId="0" xfId="0" applyFont="1" applyFill="1" applyAlignment="1" applyProtection="1">
      <alignment horizontal="right"/>
      <protection hidden="1"/>
    </xf>
    <xf numFmtId="0" fontId="2" fillId="3" borderId="0" xfId="0" applyFont="1" applyFill="1" applyAlignment="1" applyProtection="1">
      <alignment horizontal="center" vertical="center"/>
      <protection hidden="1"/>
    </xf>
    <xf numFmtId="0" fontId="2" fillId="3" borderId="0" xfId="0" applyFont="1" applyFill="1" applyAlignment="1" applyProtection="1">
      <alignment horizontal="right"/>
      <protection hidden="1"/>
    </xf>
    <xf numFmtId="0" fontId="2" fillId="3" borderId="38" xfId="0" applyFont="1" applyFill="1" applyBorder="1" applyAlignment="1" applyProtection="1">
      <alignment horizontal="left"/>
      <protection hidden="1"/>
    </xf>
    <xf numFmtId="0" fontId="2" fillId="3" borderId="40" xfId="0" applyFont="1" applyFill="1" applyBorder="1" applyAlignment="1" applyProtection="1">
      <alignment horizontal="left"/>
      <protection hidden="1"/>
    </xf>
    <xf numFmtId="0" fontId="2" fillId="3" borderId="39" xfId="0" applyFont="1" applyFill="1" applyBorder="1" applyProtection="1">
      <protection hidden="1"/>
    </xf>
    <xf numFmtId="0" fontId="2" fillId="3" borderId="40" xfId="0" applyFont="1" applyFill="1" applyBorder="1" applyProtection="1">
      <protection hidden="1"/>
    </xf>
    <xf numFmtId="0" fontId="19" fillId="3" borderId="44" xfId="0" applyFont="1" applyFill="1" applyBorder="1" applyAlignment="1" applyProtection="1">
      <alignment vertical="center"/>
      <protection hidden="1"/>
    </xf>
    <xf numFmtId="0" fontId="19" fillId="3" borderId="46" xfId="0" applyFont="1" applyFill="1" applyBorder="1" applyAlignment="1" applyProtection="1">
      <alignment vertical="center"/>
      <protection hidden="1"/>
    </xf>
    <xf numFmtId="0" fontId="2" fillId="3" borderId="37" xfId="0" applyFont="1" applyFill="1" applyBorder="1" applyAlignment="1" applyProtection="1">
      <alignment horizontal="center" vertical="center"/>
      <protection hidden="1"/>
    </xf>
    <xf numFmtId="0" fontId="47" fillId="0" borderId="16" xfId="0" applyFont="1" applyBorder="1" applyAlignment="1" applyProtection="1">
      <alignment horizontal="center" vertical="center"/>
      <protection hidden="1"/>
    </xf>
    <xf numFmtId="0" fontId="47" fillId="0" borderId="53" xfId="0" applyFont="1" applyBorder="1" applyAlignment="1" applyProtection="1">
      <alignment horizontal="center" vertical="center"/>
      <protection locked="0" hidden="1"/>
    </xf>
    <xf numFmtId="0" fontId="47" fillId="0" borderId="16" xfId="0" applyFont="1" applyBorder="1" applyAlignment="1" applyProtection="1">
      <alignment horizontal="center" vertical="center"/>
      <protection locked="0" hidden="1"/>
    </xf>
    <xf numFmtId="0" fontId="53" fillId="0" borderId="53" xfId="0" applyFont="1" applyBorder="1" applyAlignment="1" applyProtection="1">
      <alignment horizontal="center" vertical="center"/>
      <protection locked="0" hidden="1"/>
    </xf>
    <xf numFmtId="0" fontId="29" fillId="11" borderId="8" xfId="0" applyFont="1" applyFill="1" applyBorder="1" applyAlignment="1" applyProtection="1">
      <alignment horizontal="center" vertical="center"/>
      <protection hidden="1"/>
    </xf>
    <xf numFmtId="0" fontId="29" fillId="2" borderId="8"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locked="0" hidden="1"/>
    </xf>
    <xf numFmtId="0" fontId="28" fillId="3" borderId="60" xfId="0" applyFont="1" applyFill="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0" fillId="0" borderId="20" xfId="0" applyFont="1" applyBorder="1" applyAlignment="1" applyProtection="1">
      <alignment horizontal="center" vertical="center"/>
      <protection hidden="1"/>
    </xf>
    <xf numFmtId="0" fontId="14" fillId="0" borderId="20" xfId="0" applyFont="1" applyBorder="1" applyAlignment="1" applyProtection="1">
      <alignment horizontal="center" vertical="center"/>
      <protection hidden="1"/>
    </xf>
    <xf numFmtId="0" fontId="14" fillId="0" borderId="38" xfId="0" applyFont="1" applyBorder="1" applyAlignment="1" applyProtection="1">
      <alignment horizontal="center" vertical="center"/>
      <protection hidden="1"/>
    </xf>
    <xf numFmtId="0" fontId="19" fillId="4" borderId="37" xfId="0" applyFont="1" applyFill="1" applyBorder="1" applyAlignment="1" applyProtection="1">
      <alignment horizontal="center" vertical="center" wrapText="1"/>
      <protection hidden="1"/>
    </xf>
    <xf numFmtId="0" fontId="31" fillId="0" borderId="48" xfId="0" applyFont="1" applyBorder="1" applyAlignment="1" applyProtection="1">
      <alignment horizontal="center" vertical="center"/>
      <protection hidden="1"/>
    </xf>
    <xf numFmtId="0" fontId="31" fillId="0" borderId="48" xfId="0" applyFont="1" applyBorder="1" applyAlignment="1" applyProtection="1">
      <alignment horizontal="left" vertical="center" wrapText="1"/>
      <protection hidden="1"/>
    </xf>
    <xf numFmtId="0" fontId="33" fillId="0" borderId="49" xfId="0" applyFont="1" applyBorder="1" applyAlignment="1" applyProtection="1">
      <alignment horizontal="center" vertical="center"/>
      <protection hidden="1"/>
    </xf>
    <xf numFmtId="0" fontId="33" fillId="0" borderId="48" xfId="0" applyFont="1" applyBorder="1" applyAlignment="1" applyProtection="1">
      <alignment horizontal="center" vertical="center"/>
      <protection hidden="1"/>
    </xf>
    <xf numFmtId="14" fontId="1" fillId="0" borderId="50" xfId="0" applyNumberFormat="1" applyFont="1" applyBorder="1" applyAlignment="1" applyProtection="1">
      <alignment horizontal="center" vertical="center"/>
      <protection hidden="1"/>
    </xf>
    <xf numFmtId="0" fontId="34" fillId="3" borderId="16" xfId="0" applyFont="1" applyFill="1" applyBorder="1" applyAlignment="1" applyProtection="1">
      <alignment horizontal="center" vertical="center"/>
      <protection hidden="1"/>
    </xf>
    <xf numFmtId="0" fontId="30" fillId="0" borderId="17" xfId="0" applyFont="1" applyBorder="1" applyProtection="1">
      <protection locked="0" hidden="1"/>
    </xf>
    <xf numFmtId="0" fontId="30" fillId="0" borderId="20" xfId="0" applyFont="1" applyBorder="1" applyProtection="1">
      <protection locked="0" hidden="1"/>
    </xf>
    <xf numFmtId="0" fontId="30" fillId="0" borderId="54" xfId="0" applyFont="1" applyBorder="1" applyProtection="1">
      <protection locked="0" hidden="1"/>
    </xf>
    <xf numFmtId="0" fontId="0" fillId="0" borderId="0" xfId="0" applyAlignment="1" applyProtection="1">
      <alignment wrapText="1"/>
      <protection hidden="1"/>
    </xf>
    <xf numFmtId="0" fontId="46" fillId="0" borderId="0" xfId="0" applyFont="1" applyAlignment="1">
      <alignment horizontal="center" vertical="center" wrapText="1"/>
    </xf>
    <xf numFmtId="14" fontId="2" fillId="6" borderId="8" xfId="0" applyNumberFormat="1" applyFont="1" applyFill="1" applyBorder="1" applyAlignment="1" applyProtection="1">
      <alignment horizontal="center" vertical="center"/>
      <protection locked="0"/>
    </xf>
    <xf numFmtId="0" fontId="2" fillId="6" borderId="9" xfId="0" applyFont="1" applyFill="1" applyBorder="1" applyAlignment="1" applyProtection="1">
      <alignment horizontal="center" vertical="center" wrapText="1"/>
      <protection locked="0"/>
    </xf>
    <xf numFmtId="0" fontId="2" fillId="7" borderId="8" xfId="0" applyFont="1" applyFill="1" applyBorder="1" applyAlignment="1" applyProtection="1">
      <alignment horizontal="center" vertical="center" wrapText="1"/>
      <protection locked="0"/>
    </xf>
    <xf numFmtId="0" fontId="2" fillId="7" borderId="21" xfId="0" applyFont="1" applyFill="1" applyBorder="1" applyAlignment="1" applyProtection="1">
      <alignment horizontal="center" vertical="center" wrapText="1"/>
      <protection locked="0"/>
    </xf>
    <xf numFmtId="14" fontId="2" fillId="6" borderId="28" xfId="0" applyNumberFormat="1" applyFont="1" applyFill="1" applyBorder="1" applyAlignment="1" applyProtection="1">
      <alignment horizontal="center" vertical="center" wrapText="1"/>
      <protection locked="0"/>
    </xf>
    <xf numFmtId="20" fontId="2" fillId="6" borderId="28" xfId="0" applyNumberFormat="1" applyFont="1" applyFill="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hidden="1"/>
    </xf>
    <xf numFmtId="0" fontId="47" fillId="0" borderId="8" xfId="0" applyFont="1" applyBorder="1" applyAlignment="1" applyProtection="1">
      <alignment horizontal="center" vertical="center"/>
      <protection locked="0" hidden="1"/>
    </xf>
    <xf numFmtId="0" fontId="2" fillId="0" borderId="0" xfId="0" applyFont="1" applyAlignment="1">
      <alignment horizontal="center" wrapText="1"/>
    </xf>
    <xf numFmtId="0" fontId="2" fillId="3" borderId="0" xfId="0" applyFont="1" applyFill="1"/>
    <xf numFmtId="0" fontId="2" fillId="0" borderId="45" xfId="0" applyFont="1" applyBorder="1"/>
    <xf numFmtId="0" fontId="40" fillId="2" borderId="37" xfId="0" applyFont="1" applyFill="1" applyBorder="1" applyAlignment="1">
      <alignment horizontal="center" vertical="center"/>
    </xf>
    <xf numFmtId="0" fontId="17" fillId="0" borderId="36" xfId="0" applyFont="1" applyBorder="1" applyAlignment="1" applyProtection="1">
      <alignment horizontal="center" vertical="center" wrapText="1"/>
      <protection locked="0"/>
    </xf>
    <xf numFmtId="0" fontId="17" fillId="0" borderId="14" xfId="0" applyFont="1" applyBorder="1" applyAlignment="1" applyProtection="1">
      <alignment horizontal="left" wrapText="1"/>
      <protection hidden="1"/>
    </xf>
    <xf numFmtId="0" fontId="17" fillId="6" borderId="26" xfId="0" applyFont="1" applyFill="1" applyBorder="1" applyAlignment="1" applyProtection="1">
      <alignment horizontal="center" vertical="center" wrapText="1"/>
      <protection locked="0"/>
    </xf>
    <xf numFmtId="0" fontId="17" fillId="0" borderId="0" xfId="0" applyFont="1" applyAlignment="1" applyProtection="1">
      <alignment horizontal="left" wrapText="1"/>
      <protection hidden="1"/>
    </xf>
    <xf numFmtId="0" fontId="17" fillId="0" borderId="38" xfId="0" applyFont="1" applyBorder="1" applyAlignment="1" applyProtection="1">
      <alignment horizontal="center" vertical="center" wrapText="1"/>
      <protection locked="0"/>
    </xf>
    <xf numFmtId="0" fontId="17" fillId="0" borderId="39" xfId="0" applyFont="1" applyBorder="1" applyAlignment="1" applyProtection="1">
      <alignment horizontal="left" wrapText="1"/>
      <protection hidden="1"/>
    </xf>
    <xf numFmtId="0" fontId="17" fillId="6" borderId="31" xfId="0" applyFont="1" applyFill="1" applyBorder="1" applyAlignment="1" applyProtection="1">
      <alignment horizontal="center" vertical="center" wrapText="1"/>
      <protection locked="0"/>
    </xf>
    <xf numFmtId="0" fontId="2" fillId="0" borderId="36" xfId="0" applyFont="1" applyBorder="1" applyAlignment="1" applyProtection="1">
      <alignment wrapText="1"/>
      <protection hidden="1"/>
    </xf>
    <xf numFmtId="0" fontId="2" fillId="0" borderId="37" xfId="0" applyFont="1" applyBorder="1" applyAlignment="1" applyProtection="1">
      <alignment wrapText="1"/>
      <protection hidden="1"/>
    </xf>
    <xf numFmtId="0" fontId="2" fillId="0" borderId="0" xfId="0" applyFont="1" applyAlignment="1" applyProtection="1">
      <alignment horizontal="left" wrapText="1"/>
      <protection hidden="1"/>
    </xf>
    <xf numFmtId="0" fontId="21" fillId="0" borderId="0" xfId="0" applyFont="1" applyAlignment="1" applyProtection="1">
      <alignment horizontal="left" wrapText="1"/>
      <protection hidden="1"/>
    </xf>
    <xf numFmtId="0" fontId="2" fillId="0" borderId="38" xfId="0" applyFont="1" applyBorder="1" applyAlignment="1" applyProtection="1">
      <alignment wrapText="1"/>
      <protection hidden="1"/>
    </xf>
    <xf numFmtId="0" fontId="2" fillId="0" borderId="39" xfId="0" applyFont="1" applyBorder="1" applyAlignment="1" applyProtection="1">
      <alignment wrapText="1"/>
      <protection hidden="1"/>
    </xf>
    <xf numFmtId="0" fontId="2" fillId="0" borderId="40" xfId="0" applyFont="1" applyBorder="1" applyAlignment="1" applyProtection="1">
      <alignment wrapText="1"/>
      <protection hidden="1"/>
    </xf>
    <xf numFmtId="0" fontId="19" fillId="4" borderId="36" xfId="0" applyFont="1" applyFill="1" applyBorder="1" applyAlignment="1" applyProtection="1">
      <alignment horizontal="center" vertical="center" wrapText="1"/>
      <protection hidden="1"/>
    </xf>
    <xf numFmtId="0" fontId="2" fillId="0" borderId="18" xfId="0" applyFont="1" applyBorder="1" applyAlignment="1" applyProtection="1">
      <alignment horizontal="center" vertical="center" wrapText="1"/>
      <protection locked="0" hidden="1"/>
    </xf>
    <xf numFmtId="0" fontId="2" fillId="6" borderId="18" xfId="0" applyFont="1" applyFill="1" applyBorder="1" applyAlignment="1" applyProtection="1">
      <alignment horizontal="center" vertical="center" wrapText="1"/>
      <protection locked="0"/>
    </xf>
    <xf numFmtId="0" fontId="14" fillId="0" borderId="18"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locked="0" hidden="1"/>
    </xf>
    <xf numFmtId="0" fontId="2" fillId="0" borderId="23" xfId="0" applyFont="1" applyBorder="1" applyAlignment="1" applyProtection="1">
      <alignment horizontal="center" vertical="center" wrapText="1"/>
      <protection locked="0" hidden="1"/>
    </xf>
    <xf numFmtId="0" fontId="2" fillId="7" borderId="23" xfId="0" applyFont="1" applyFill="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wrapText="1"/>
      <protection locked="0" hidden="1"/>
    </xf>
    <xf numFmtId="0" fontId="2" fillId="7" borderId="5" xfId="0" applyFont="1" applyFill="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hidden="1"/>
    </xf>
    <xf numFmtId="0" fontId="2" fillId="0" borderId="11" xfId="0" applyFont="1" applyBorder="1" applyAlignment="1" applyProtection="1">
      <alignment horizontal="center" vertical="center" wrapText="1"/>
      <protection locked="0" hidden="1"/>
    </xf>
    <xf numFmtId="0" fontId="2" fillId="7" borderId="11" xfId="0" applyFont="1" applyFill="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hidden="1"/>
    </xf>
    <xf numFmtId="0" fontId="2" fillId="7" borderId="18" xfId="0" applyFont="1" applyFill="1" applyBorder="1" applyAlignment="1" applyProtection="1">
      <alignment horizontal="center" vertical="center" wrapText="1"/>
      <protection locked="0"/>
    </xf>
    <xf numFmtId="0" fontId="1" fillId="0" borderId="0" xfId="0" applyFont="1" applyProtection="1">
      <protection locked="0" hidden="1"/>
    </xf>
    <xf numFmtId="0" fontId="0" fillId="0" borderId="0" xfId="0" applyProtection="1">
      <protection locked="0" hidden="1"/>
    </xf>
    <xf numFmtId="0" fontId="12" fillId="0" borderId="0" xfId="0" applyFont="1" applyAlignment="1" applyProtection="1">
      <alignment horizontal="center" vertical="center" wrapText="1"/>
      <protection locked="0" hidden="1"/>
    </xf>
    <xf numFmtId="0" fontId="15" fillId="0" borderId="0" xfId="0" applyFont="1" applyAlignment="1" applyProtection="1">
      <alignment horizontal="center" vertical="center" wrapText="1"/>
      <protection locked="0" hidden="1"/>
    </xf>
    <xf numFmtId="0" fontId="0" fillId="0" borderId="0" xfId="0" applyAlignment="1" applyProtection="1">
      <alignment horizontal="center"/>
      <protection locked="0" hidden="1"/>
    </xf>
    <xf numFmtId="0" fontId="0" fillId="0" borderId="17" xfId="0" applyBorder="1" applyProtection="1">
      <protection locked="0" hidden="1"/>
    </xf>
    <xf numFmtId="0" fontId="0" fillId="0" borderId="18" xfId="0" applyBorder="1" applyProtection="1">
      <protection locked="0" hidden="1"/>
    </xf>
    <xf numFmtId="0" fontId="0" fillId="0" borderId="19" xfId="0" applyBorder="1" applyProtection="1">
      <protection locked="0" hidden="1"/>
    </xf>
    <xf numFmtId="0" fontId="54" fillId="0" borderId="0" xfId="0" applyFont="1" applyProtection="1">
      <protection locked="0" hidden="1"/>
    </xf>
    <xf numFmtId="0" fontId="0" fillId="0" borderId="20" xfId="0" applyBorder="1" applyProtection="1">
      <protection locked="0" hidden="1"/>
    </xf>
    <xf numFmtId="0" fontId="0" fillId="0" borderId="8" xfId="0" applyBorder="1" applyProtection="1">
      <protection locked="0" hidden="1"/>
    </xf>
    <xf numFmtId="0" fontId="0" fillId="0" borderId="21" xfId="0" applyBorder="1" applyProtection="1">
      <protection locked="0" hidden="1"/>
    </xf>
    <xf numFmtId="0" fontId="0" fillId="0" borderId="0" xfId="0" applyAlignment="1" applyProtection="1">
      <alignment horizontal="center" vertical="center"/>
      <protection locked="0" hidden="1"/>
    </xf>
    <xf numFmtId="0" fontId="0" fillId="0" borderId="0" xfId="0" applyAlignment="1" applyProtection="1">
      <alignment wrapText="1"/>
      <protection locked="0" hidden="1"/>
    </xf>
    <xf numFmtId="0" fontId="0" fillId="0" borderId="0" xfId="0" applyAlignment="1" applyProtection="1">
      <alignment horizontal="center" vertical="center" wrapText="1"/>
      <protection locked="0" hidden="1"/>
    </xf>
    <xf numFmtId="0" fontId="0" fillId="0" borderId="22" xfId="0" applyBorder="1" applyProtection="1">
      <protection locked="0" hidden="1"/>
    </xf>
    <xf numFmtId="0" fontId="0" fillId="0" borderId="23" xfId="0" applyBorder="1" applyProtection="1">
      <protection locked="0" hidden="1"/>
    </xf>
    <xf numFmtId="0" fontId="0" fillId="0" borderId="24" xfId="0" applyBorder="1" applyProtection="1">
      <protection locked="0" hidden="1"/>
    </xf>
    <xf numFmtId="0" fontId="0" fillId="0" borderId="0" xfId="0" quotePrefix="1" applyProtection="1">
      <protection locked="0" hidden="1"/>
    </xf>
    <xf numFmtId="0" fontId="46" fillId="0" borderId="21" xfId="0" applyFont="1" applyBorder="1" applyAlignment="1">
      <alignment horizontal="left" vertical="center" wrapText="1"/>
    </xf>
    <xf numFmtId="0" fontId="46" fillId="0" borderId="24" xfId="0" applyFont="1" applyBorder="1" applyAlignment="1">
      <alignment horizontal="left" vertical="center" wrapText="1"/>
    </xf>
    <xf numFmtId="0" fontId="4" fillId="0" borderId="0" xfId="0" applyFont="1" applyAlignment="1">
      <alignment vertical="center" wrapText="1"/>
    </xf>
    <xf numFmtId="0" fontId="20" fillId="0" borderId="20" xfId="0" applyFont="1" applyBorder="1" applyAlignment="1">
      <alignment vertical="center" wrapText="1"/>
    </xf>
    <xf numFmtId="0" fontId="20" fillId="0" borderId="22" xfId="0" applyFont="1" applyBorder="1" applyAlignment="1">
      <alignment vertical="center" wrapText="1"/>
    </xf>
    <xf numFmtId="0" fontId="20" fillId="0" borderId="67" xfId="0" applyFont="1" applyBorder="1" applyAlignment="1">
      <alignment vertical="center" wrapText="1"/>
    </xf>
    <xf numFmtId="0" fontId="12" fillId="0" borderId="21" xfId="0" applyFont="1" applyBorder="1" applyAlignment="1">
      <alignment vertical="center" wrapText="1"/>
    </xf>
    <xf numFmtId="0" fontId="12" fillId="0" borderId="24" xfId="0" applyFont="1" applyBorder="1" applyAlignment="1">
      <alignment vertical="center" wrapText="1"/>
    </xf>
    <xf numFmtId="0" fontId="12" fillId="0" borderId="21" xfId="0" applyFont="1" applyBorder="1" applyAlignment="1">
      <alignment wrapText="1"/>
    </xf>
    <xf numFmtId="0" fontId="12" fillId="0" borderId="24" xfId="0" applyFont="1" applyBorder="1" applyAlignment="1">
      <alignment wrapText="1"/>
    </xf>
    <xf numFmtId="0" fontId="20" fillId="8" borderId="20" xfId="0" applyFont="1" applyFill="1" applyBorder="1" applyAlignment="1" applyProtection="1">
      <alignment horizontal="center" wrapText="1"/>
      <protection hidden="1"/>
    </xf>
    <xf numFmtId="0" fontId="22" fillId="0" borderId="0" xfId="0" applyFont="1" applyAlignment="1" applyProtection="1">
      <alignment horizontal="left" vertical="center" wrapText="1"/>
      <protection hidden="1"/>
    </xf>
    <xf numFmtId="0" fontId="31" fillId="0" borderId="50" xfId="0" applyFont="1" applyBorder="1" applyAlignment="1" applyProtection="1">
      <alignment horizontal="left" vertical="center" wrapText="1"/>
      <protection hidden="1"/>
    </xf>
    <xf numFmtId="0" fontId="0" fillId="0" borderId="0" xfId="0" applyProtection="1">
      <protection locked="0"/>
    </xf>
    <xf numFmtId="14" fontId="1" fillId="7" borderId="50" xfId="0" applyNumberFormat="1" applyFont="1" applyFill="1" applyBorder="1" applyAlignment="1" applyProtection="1">
      <alignment horizontal="center" vertical="center"/>
      <protection locked="0" hidden="1"/>
    </xf>
    <xf numFmtId="0" fontId="46" fillId="0" borderId="0" xfId="0" applyFont="1" applyAlignment="1">
      <alignment horizontal="left" vertical="center" wrapText="1"/>
    </xf>
    <xf numFmtId="0" fontId="14" fillId="0" borderId="9" xfId="0" applyFont="1" applyBorder="1" applyAlignment="1" applyProtection="1">
      <alignment horizontal="center" vertical="center" wrapText="1"/>
      <protection hidden="1"/>
    </xf>
    <xf numFmtId="0" fontId="14" fillId="0" borderId="56" xfId="0" applyFont="1" applyBorder="1" applyAlignment="1" applyProtection="1">
      <alignment horizontal="center" vertical="center" wrapText="1"/>
      <protection hidden="1"/>
    </xf>
    <xf numFmtId="0" fontId="14" fillId="0" borderId="28" xfId="0" applyFont="1" applyBorder="1" applyAlignment="1" applyProtection="1">
      <alignment horizontal="center" vertical="center" wrapText="1"/>
      <protection hidden="1"/>
    </xf>
    <xf numFmtId="0" fontId="12" fillId="0" borderId="8" xfId="0" applyFont="1" applyBorder="1" applyAlignment="1" applyProtection="1">
      <alignment wrapText="1"/>
      <protection locked="0" hidden="1"/>
    </xf>
    <xf numFmtId="0" fontId="19" fillId="4" borderId="0" xfId="0" applyFont="1" applyFill="1" applyAlignment="1" applyProtection="1">
      <alignment horizontal="center" vertical="center" wrapText="1"/>
      <protection hidden="1"/>
    </xf>
    <xf numFmtId="14" fontId="2" fillId="6" borderId="21" xfId="0" applyNumberFormat="1" applyFont="1" applyFill="1" applyBorder="1" applyAlignment="1" applyProtection="1">
      <alignment horizontal="center" vertical="center" wrapText="1"/>
      <protection locked="0"/>
    </xf>
    <xf numFmtId="14" fontId="2" fillId="7" borderId="21" xfId="0" applyNumberFormat="1" applyFont="1" applyFill="1" applyBorder="1" applyAlignment="1" applyProtection="1">
      <alignment horizontal="center" vertical="center" wrapText="1"/>
      <protection locked="0"/>
    </xf>
    <xf numFmtId="14" fontId="2" fillId="7" borderId="61" xfId="0" applyNumberFormat="1" applyFont="1" applyFill="1" applyBorder="1" applyAlignment="1" applyProtection="1">
      <alignment horizontal="center" vertical="center" wrapText="1"/>
      <protection locked="0"/>
    </xf>
    <xf numFmtId="14" fontId="2" fillId="7" borderId="19" xfId="0" applyNumberFormat="1" applyFont="1" applyFill="1" applyBorder="1" applyAlignment="1" applyProtection="1">
      <alignment horizontal="center" vertical="center" wrapText="1"/>
      <protection locked="0"/>
    </xf>
    <xf numFmtId="14" fontId="2" fillId="7" borderId="24" xfId="0" applyNumberFormat="1" applyFont="1" applyFill="1" applyBorder="1" applyAlignment="1" applyProtection="1">
      <alignment horizontal="center" vertical="center" wrapText="1"/>
      <protection locked="0"/>
    </xf>
    <xf numFmtId="14" fontId="2" fillId="7" borderId="58" xfId="0" applyNumberFormat="1" applyFont="1" applyFill="1" applyBorder="1" applyAlignment="1" applyProtection="1">
      <alignment horizontal="center" vertical="center" wrapText="1"/>
      <protection locked="0"/>
    </xf>
    <xf numFmtId="0" fontId="57" fillId="0" borderId="21" xfId="0" applyFont="1" applyBorder="1" applyAlignment="1" applyProtection="1">
      <alignment horizontal="center" vertical="center"/>
      <protection hidden="1"/>
    </xf>
    <xf numFmtId="0" fontId="57" fillId="0" borderId="21" xfId="0" applyFont="1" applyBorder="1" applyAlignment="1" applyProtection="1">
      <alignment horizontal="center" vertical="center" wrapText="1"/>
      <protection hidden="1"/>
    </xf>
    <xf numFmtId="0" fontId="57" fillId="0" borderId="24" xfId="0" applyFont="1" applyBorder="1" applyAlignment="1" applyProtection="1">
      <alignment horizontal="center" vertical="center" wrapText="1"/>
      <protection hidden="1"/>
    </xf>
    <xf numFmtId="0" fontId="45" fillId="8" borderId="35" xfId="0" applyFont="1" applyFill="1" applyBorder="1" applyAlignment="1">
      <alignment horizontal="center" vertical="center" wrapText="1"/>
    </xf>
    <xf numFmtId="0" fontId="45" fillId="8" borderId="12" xfId="0" applyFont="1" applyFill="1" applyBorder="1" applyAlignment="1">
      <alignment horizontal="center" vertical="center" wrapText="1"/>
    </xf>
    <xf numFmtId="0" fontId="45" fillId="8" borderId="58" xfId="0" applyFont="1" applyFill="1" applyBorder="1" applyAlignment="1">
      <alignment horizontal="center" vertical="center" wrapText="1"/>
    </xf>
    <xf numFmtId="0" fontId="15" fillId="0" borderId="3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58" xfId="0" applyFont="1" applyBorder="1" applyAlignment="1">
      <alignment horizontal="center" vertical="center" wrapText="1"/>
    </xf>
    <xf numFmtId="0" fontId="12" fillId="0" borderId="35"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0" xfId="0" applyFont="1" applyAlignment="1" applyProtection="1">
      <alignment horizontal="right" vertical="center" wrapText="1"/>
      <protection hidden="1"/>
    </xf>
    <xf numFmtId="0" fontId="47" fillId="0" borderId="61" xfId="0" applyFont="1" applyBorder="1" applyAlignment="1" applyProtection="1">
      <alignment horizontal="center" vertical="center"/>
      <protection locked="0" hidden="1"/>
    </xf>
    <xf numFmtId="0" fontId="2" fillId="0" borderId="0" xfId="0" applyFont="1" applyAlignment="1" applyProtection="1">
      <alignment horizontal="center" wrapText="1"/>
      <protection locked="0"/>
    </xf>
    <xf numFmtId="0" fontId="47" fillId="0" borderId="0" xfId="0" applyFont="1" applyAlignment="1" applyProtection="1">
      <alignment horizontal="center" vertical="center"/>
      <protection locked="0" hidden="1"/>
    </xf>
    <xf numFmtId="0" fontId="0" fillId="0" borderId="0" xfId="0" applyAlignment="1" applyProtection="1">
      <alignment horizontal="center"/>
      <protection hidden="1"/>
    </xf>
    <xf numFmtId="0" fontId="1" fillId="0" borderId="0" xfId="0" applyFont="1" applyAlignment="1" applyProtection="1">
      <alignment horizontal="center" vertical="center"/>
      <protection hidden="1"/>
    </xf>
    <xf numFmtId="0" fontId="0" fillId="0" borderId="0" xfId="0" applyAlignment="1" applyProtection="1">
      <alignment horizontal="left" vertical="center"/>
      <protection hidden="1"/>
    </xf>
    <xf numFmtId="0" fontId="2" fillId="0" borderId="0" xfId="0" applyFont="1" applyAlignment="1" applyProtection="1">
      <alignment horizontal="right" vertical="center"/>
      <protection hidden="1"/>
    </xf>
    <xf numFmtId="0" fontId="47" fillId="0" borderId="60" xfId="0" applyFont="1" applyBorder="1" applyAlignment="1" applyProtection="1">
      <alignment horizontal="center" vertical="center"/>
      <protection locked="0" hidden="1"/>
    </xf>
    <xf numFmtId="0" fontId="1" fillId="0" borderId="8"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2" fillId="3" borderId="15" xfId="0" applyFont="1" applyFill="1" applyBorder="1"/>
    <xf numFmtId="0" fontId="2" fillId="3" borderId="35" xfId="0" applyFont="1" applyFill="1" applyBorder="1" applyProtection="1">
      <protection hidden="1"/>
    </xf>
    <xf numFmtId="0" fontId="2" fillId="3" borderId="26" xfId="0" applyFont="1" applyFill="1" applyBorder="1" applyProtection="1">
      <protection hidden="1"/>
    </xf>
    <xf numFmtId="0" fontId="2" fillId="0" borderId="37" xfId="0" applyFont="1" applyBorder="1" applyProtection="1">
      <protection hidden="1"/>
    </xf>
    <xf numFmtId="0" fontId="13" fillId="0" borderId="21" xfId="0" applyFont="1" applyBorder="1" applyAlignment="1" applyProtection="1">
      <alignment horizontal="center" vertical="center"/>
      <protection locked="0" hidden="1"/>
    </xf>
    <xf numFmtId="0" fontId="12" fillId="0" borderId="8" xfId="0" applyFont="1" applyBorder="1" applyAlignment="1" applyProtection="1">
      <alignment wrapText="1"/>
      <protection locked="0"/>
    </xf>
    <xf numFmtId="0" fontId="45" fillId="2" borderId="20" xfId="0" applyFont="1" applyFill="1" applyBorder="1" applyAlignment="1">
      <alignment horizontal="center" vertical="center" wrapText="1"/>
    </xf>
    <xf numFmtId="0" fontId="38" fillId="2" borderId="21" xfId="0" applyFont="1" applyFill="1" applyBorder="1" applyAlignment="1">
      <alignment horizontal="center" vertical="center" wrapText="1"/>
    </xf>
    <xf numFmtId="0" fontId="46" fillId="0" borderId="0" xfId="0" applyFont="1" applyAlignment="1">
      <alignment horizontal="center" vertical="center" wrapText="1"/>
    </xf>
    <xf numFmtId="0" fontId="45" fillId="2" borderId="54" xfId="0" applyFont="1" applyFill="1" applyBorder="1" applyAlignment="1">
      <alignment horizontal="center" vertical="center" wrapText="1"/>
    </xf>
    <xf numFmtId="0" fontId="38" fillId="2" borderId="58" xfId="0" applyFont="1" applyFill="1" applyBorder="1" applyAlignment="1">
      <alignment horizontal="center" vertical="center" wrapText="1"/>
    </xf>
    <xf numFmtId="0" fontId="16" fillId="3" borderId="62" xfId="0" applyFont="1" applyFill="1" applyBorder="1" applyAlignment="1">
      <alignment horizontal="center" vertical="center" wrapText="1"/>
    </xf>
    <xf numFmtId="0" fontId="16" fillId="3" borderId="61" xfId="0" applyFont="1" applyFill="1" applyBorder="1" applyAlignment="1">
      <alignment horizontal="center" vertical="center"/>
    </xf>
    <xf numFmtId="0" fontId="16" fillId="3" borderId="17" xfId="0" applyFont="1" applyFill="1" applyBorder="1" applyAlignment="1">
      <alignment horizontal="center" vertical="center" wrapText="1"/>
    </xf>
    <xf numFmtId="0" fontId="16" fillId="3" borderId="19" xfId="0" applyFont="1" applyFill="1" applyBorder="1" applyAlignment="1">
      <alignment horizontal="center" vertical="center"/>
    </xf>
    <xf numFmtId="0" fontId="47" fillId="8" borderId="32"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47" fillId="8" borderId="17" xfId="0" applyFont="1" applyFill="1" applyBorder="1" applyAlignment="1">
      <alignment horizontal="center" vertical="center" wrapText="1"/>
    </xf>
    <xf numFmtId="0" fontId="47" fillId="8" borderId="19" xfId="0" applyFont="1" applyFill="1" applyBorder="1" applyAlignment="1">
      <alignment horizontal="center" vertical="center" wrapText="1"/>
    </xf>
    <xf numFmtId="0" fontId="46" fillId="0" borderId="43" xfId="0" applyFont="1" applyBorder="1" applyAlignment="1">
      <alignment horizontal="left" vertical="center" wrapText="1"/>
    </xf>
    <xf numFmtId="0" fontId="46" fillId="0" borderId="31" xfId="0" applyFont="1" applyBorder="1" applyAlignment="1">
      <alignment horizontal="left" vertical="center" wrapText="1"/>
    </xf>
    <xf numFmtId="0" fontId="47" fillId="8" borderId="62" xfId="0" applyFont="1" applyFill="1" applyBorder="1" applyAlignment="1">
      <alignment horizontal="center" vertical="center" wrapText="1"/>
    </xf>
    <xf numFmtId="0" fontId="47" fillId="8" borderId="61" xfId="0" applyFont="1" applyFill="1" applyBorder="1" applyAlignment="1">
      <alignment horizontal="center" vertical="center" wrapText="1"/>
    </xf>
    <xf numFmtId="0" fontId="16" fillId="3" borderId="17" xfId="0" applyFont="1" applyFill="1" applyBorder="1" applyAlignment="1">
      <alignment horizontal="center" vertical="center"/>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0" borderId="22" xfId="0" applyFont="1" applyBorder="1" applyAlignment="1">
      <alignment horizontal="left" vertical="center" wrapText="1"/>
    </xf>
    <xf numFmtId="0" fontId="12" fillId="0" borderId="24" xfId="0" applyFont="1" applyBorder="1" applyAlignment="1">
      <alignment horizontal="left" vertical="center" wrapText="1"/>
    </xf>
    <xf numFmtId="0" fontId="12" fillId="0" borderId="47" xfId="0" applyFont="1" applyBorder="1" applyAlignment="1">
      <alignment horizontal="left" vertical="center" wrapText="1"/>
    </xf>
    <xf numFmtId="0" fontId="50" fillId="0" borderId="66" xfId="0" applyFont="1" applyBorder="1" applyAlignment="1">
      <alignment horizontal="left" vertical="center" wrapText="1"/>
    </xf>
    <xf numFmtId="0" fontId="12" fillId="0" borderId="38"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6" fillId="3" borderId="17" xfId="0" applyFont="1" applyFill="1" applyBorder="1" applyAlignment="1" applyProtection="1">
      <alignment horizontal="center"/>
      <protection hidden="1"/>
    </xf>
    <xf numFmtId="0" fontId="16" fillId="3" borderId="19" xfId="0" applyFont="1" applyFill="1" applyBorder="1" applyAlignment="1" applyProtection="1">
      <alignment horizontal="center"/>
      <protection hidden="1"/>
    </xf>
    <xf numFmtId="0" fontId="16" fillId="3" borderId="17" xfId="0" applyFont="1" applyFill="1" applyBorder="1" applyAlignment="1" applyProtection="1">
      <alignment horizontal="center" vertical="center" wrapText="1"/>
      <protection hidden="1"/>
    </xf>
    <xf numFmtId="0" fontId="16" fillId="3" borderId="19" xfId="0" applyFont="1" applyFill="1" applyBorder="1" applyAlignment="1" applyProtection="1">
      <alignment horizontal="center" vertical="center" wrapText="1"/>
      <protection hidden="1"/>
    </xf>
    <xf numFmtId="0" fontId="20" fillId="2" borderId="20" xfId="0" applyFont="1" applyFill="1" applyBorder="1" applyAlignment="1" applyProtection="1">
      <alignment horizontal="center" vertical="center" wrapText="1"/>
      <protection hidden="1"/>
    </xf>
    <xf numFmtId="0" fontId="20" fillId="2" borderId="21" xfId="0" applyFont="1" applyFill="1" applyBorder="1" applyAlignment="1" applyProtection="1">
      <alignment horizontal="center" vertical="center" wrapText="1"/>
      <protection hidden="1"/>
    </xf>
    <xf numFmtId="0" fontId="16" fillId="3" borderId="17" xfId="0" applyFont="1" applyFill="1" applyBorder="1" applyAlignment="1" applyProtection="1">
      <alignment horizontal="center" vertical="center"/>
      <protection hidden="1"/>
    </xf>
    <xf numFmtId="0" fontId="16" fillId="3" borderId="19" xfId="0" applyFont="1" applyFill="1" applyBorder="1" applyAlignment="1" applyProtection="1">
      <alignment horizontal="center" vertical="center"/>
      <protection hidden="1"/>
    </xf>
    <xf numFmtId="0" fontId="16" fillId="3" borderId="17" xfId="0" applyFont="1" applyFill="1" applyBorder="1" applyAlignment="1" applyProtection="1">
      <alignment horizontal="center" wrapText="1"/>
      <protection hidden="1"/>
    </xf>
    <xf numFmtId="0" fontId="16" fillId="3" borderId="19" xfId="0" applyFont="1" applyFill="1" applyBorder="1" applyAlignment="1" applyProtection="1">
      <alignment horizontal="center" wrapText="1"/>
      <protection hidden="1"/>
    </xf>
    <xf numFmtId="0" fontId="50" fillId="2" borderId="21" xfId="0" applyFont="1" applyFill="1" applyBorder="1" applyAlignment="1" applyProtection="1">
      <alignment horizontal="center" vertical="center" wrapText="1"/>
      <protection hidden="1"/>
    </xf>
    <xf numFmtId="0" fontId="12" fillId="8" borderId="22" xfId="0" applyFont="1" applyFill="1" applyBorder="1" applyAlignment="1" applyProtection="1">
      <alignment horizontal="center" vertical="center" wrapText="1"/>
      <protection hidden="1"/>
    </xf>
    <xf numFmtId="0" fontId="56" fillId="8" borderId="24" xfId="0" applyFont="1" applyFill="1" applyBorder="1" applyAlignment="1" applyProtection="1">
      <alignment horizontal="center" vertical="center" wrapText="1"/>
      <protection hidden="1"/>
    </xf>
    <xf numFmtId="0" fontId="50" fillId="2" borderId="20" xfId="0" applyFont="1" applyFill="1" applyBorder="1" applyAlignment="1" applyProtection="1">
      <alignment horizontal="center" vertical="center" wrapText="1"/>
      <protection hidden="1"/>
    </xf>
    <xf numFmtId="0" fontId="20" fillId="8" borderId="22" xfId="0" applyFont="1" applyFill="1" applyBorder="1" applyAlignment="1" applyProtection="1">
      <alignment horizontal="center" vertical="center" wrapText="1"/>
      <protection hidden="1"/>
    </xf>
    <xf numFmtId="0" fontId="20" fillId="8" borderId="24" xfId="0" applyFont="1" applyFill="1" applyBorder="1" applyAlignment="1" applyProtection="1">
      <alignment horizontal="center" vertical="center" wrapText="1"/>
      <protection hidden="1"/>
    </xf>
    <xf numFmtId="0" fontId="20" fillId="5" borderId="20" xfId="0" applyFont="1" applyFill="1" applyBorder="1" applyAlignment="1" applyProtection="1">
      <alignment horizontal="center" vertical="center" wrapText="1"/>
      <protection hidden="1"/>
    </xf>
    <xf numFmtId="0" fontId="50" fillId="5" borderId="21" xfId="0" applyFont="1" applyFill="1" applyBorder="1" applyAlignment="1" applyProtection="1">
      <alignment horizontal="center" vertical="center" wrapText="1"/>
      <protection hidden="1"/>
    </xf>
    <xf numFmtId="0" fontId="8" fillId="0" borderId="0" xfId="0" applyFont="1" applyAlignment="1">
      <alignment horizontal="center" vertical="center" wrapText="1"/>
    </xf>
    <xf numFmtId="0" fontId="20" fillId="2" borderId="20" xfId="0" applyFont="1" applyFill="1" applyBorder="1" applyAlignment="1" applyProtection="1">
      <alignment horizontal="center" wrapText="1"/>
      <protection hidden="1"/>
    </xf>
    <xf numFmtId="0" fontId="50" fillId="2" borderId="21" xfId="0" applyFont="1" applyFill="1" applyBorder="1" applyAlignment="1" applyProtection="1">
      <alignment horizontal="center" wrapText="1"/>
      <protection hidden="1"/>
    </xf>
    <xf numFmtId="0" fontId="20" fillId="0" borderId="20" xfId="0" applyFont="1" applyBorder="1" applyAlignment="1" applyProtection="1">
      <alignment horizontal="center" vertical="center" wrapText="1"/>
      <protection hidden="1"/>
    </xf>
    <xf numFmtId="0" fontId="20" fillId="0" borderId="8" xfId="0" applyFont="1" applyBorder="1" applyAlignment="1" applyProtection="1">
      <alignment horizontal="center" vertical="center" wrapText="1"/>
      <protection hidden="1"/>
    </xf>
    <xf numFmtId="0" fontId="20" fillId="0" borderId="22" xfId="0" applyFont="1" applyBorder="1" applyAlignment="1" applyProtection="1">
      <alignment horizontal="center" vertical="center" wrapText="1"/>
      <protection hidden="1"/>
    </xf>
    <xf numFmtId="0" fontId="20" fillId="0" borderId="23" xfId="0" applyFont="1" applyBorder="1" applyAlignment="1" applyProtection="1">
      <alignment horizontal="center" vertical="center" wrapText="1"/>
      <protection hidden="1"/>
    </xf>
    <xf numFmtId="0" fontId="48" fillId="3" borderId="18" xfId="0" applyFont="1" applyFill="1" applyBorder="1" applyAlignment="1" applyProtection="1">
      <alignment horizontal="center" wrapText="1"/>
      <protection hidden="1"/>
    </xf>
    <xf numFmtId="0" fontId="48" fillId="3" borderId="19" xfId="0" applyFont="1" applyFill="1" applyBorder="1" applyAlignment="1" applyProtection="1">
      <alignment horizontal="center" wrapText="1"/>
      <protection hidden="1"/>
    </xf>
    <xf numFmtId="0" fontId="12" fillId="2" borderId="20" xfId="0" applyFont="1" applyFill="1" applyBorder="1" applyAlignment="1" applyProtection="1">
      <alignment horizontal="center" wrapText="1"/>
      <protection hidden="1"/>
    </xf>
    <xf numFmtId="0" fontId="12" fillId="2" borderId="8" xfId="0" applyFont="1" applyFill="1" applyBorder="1" applyAlignment="1" applyProtection="1">
      <alignment horizontal="center" wrapText="1"/>
      <protection hidden="1"/>
    </xf>
    <xf numFmtId="0" fontId="12" fillId="2" borderId="21" xfId="0" applyFont="1" applyFill="1" applyBorder="1" applyAlignment="1" applyProtection="1">
      <alignment horizontal="center" wrapText="1"/>
      <protection hidden="1"/>
    </xf>
    <xf numFmtId="0" fontId="20" fillId="8" borderId="20" xfId="0" applyFont="1" applyFill="1" applyBorder="1" applyAlignment="1" applyProtection="1">
      <alignment horizontal="center" wrapText="1"/>
      <protection hidden="1"/>
    </xf>
    <xf numFmtId="0" fontId="20" fillId="8" borderId="8" xfId="0" applyFont="1" applyFill="1" applyBorder="1" applyAlignment="1" applyProtection="1">
      <alignment horizontal="center" wrapText="1"/>
      <protection hidden="1"/>
    </xf>
    <xf numFmtId="0" fontId="20" fillId="0" borderId="25" xfId="0" applyFont="1" applyBorder="1" applyAlignment="1" applyProtection="1">
      <alignment horizontal="center" vertical="center" wrapText="1"/>
      <protection hidden="1"/>
    </xf>
    <xf numFmtId="0" fontId="20" fillId="0" borderId="7" xfId="0" applyFont="1" applyBorder="1" applyAlignment="1" applyProtection="1">
      <alignment horizontal="center" vertical="center" wrapText="1"/>
      <protection hidden="1"/>
    </xf>
    <xf numFmtId="0" fontId="2" fillId="6" borderId="6" xfId="0" applyFont="1" applyFill="1" applyBorder="1" applyAlignment="1" applyProtection="1">
      <alignment horizontal="center" vertical="center" wrapText="1"/>
      <protection locked="0"/>
    </xf>
    <xf numFmtId="0" fontId="2" fillId="6" borderId="15" xfId="0" applyFont="1" applyFill="1" applyBorder="1" applyAlignment="1" applyProtection="1">
      <alignment horizontal="center" vertical="center" wrapText="1"/>
      <protection locked="0"/>
    </xf>
    <xf numFmtId="0" fontId="2" fillId="6" borderId="26" xfId="0" applyFont="1" applyFill="1" applyBorder="1" applyAlignment="1" applyProtection="1">
      <alignment horizontal="center" vertical="center" wrapText="1"/>
      <protection locked="0"/>
    </xf>
    <xf numFmtId="0" fontId="20" fillId="8" borderId="25" xfId="0" applyFont="1" applyFill="1" applyBorder="1" applyAlignment="1" applyProtection="1">
      <alignment horizontal="center" vertical="center" wrapText="1"/>
      <protection hidden="1"/>
    </xf>
    <xf numFmtId="0" fontId="20" fillId="8" borderId="15" xfId="0" applyFont="1" applyFill="1" applyBorder="1" applyAlignment="1" applyProtection="1">
      <alignment horizontal="center" vertical="center" wrapText="1"/>
      <protection hidden="1"/>
    </xf>
    <xf numFmtId="0" fontId="20" fillId="8" borderId="7" xfId="0" applyFont="1" applyFill="1" applyBorder="1" applyAlignment="1" applyProtection="1">
      <alignment horizontal="center" vertical="center" wrapText="1"/>
      <protection hidden="1"/>
    </xf>
    <xf numFmtId="0" fontId="2" fillId="6" borderId="9" xfId="0" applyFont="1" applyFill="1" applyBorder="1" applyAlignment="1" applyProtection="1">
      <alignment horizontal="center" vertical="center" wrapText="1"/>
      <protection locked="0"/>
    </xf>
    <xf numFmtId="0" fontId="20" fillId="8" borderId="25" xfId="0" applyFont="1" applyFill="1" applyBorder="1" applyAlignment="1" applyProtection="1">
      <alignment horizontal="left" vertical="center" wrapText="1"/>
      <protection hidden="1"/>
    </xf>
    <xf numFmtId="0" fontId="20" fillId="8" borderId="15" xfId="0" applyFont="1" applyFill="1" applyBorder="1" applyAlignment="1" applyProtection="1">
      <alignment horizontal="left" vertical="center" wrapText="1"/>
      <protection hidden="1"/>
    </xf>
    <xf numFmtId="0" fontId="20" fillId="8" borderId="7" xfId="0" applyFont="1" applyFill="1" applyBorder="1" applyAlignment="1" applyProtection="1">
      <alignment horizontal="left" vertical="center" wrapText="1"/>
      <protection hidden="1"/>
    </xf>
    <xf numFmtId="0" fontId="20" fillId="8" borderId="11" xfId="0" applyFont="1" applyFill="1" applyBorder="1" applyAlignment="1" applyProtection="1">
      <alignment horizontal="center" vertical="center" wrapText="1"/>
      <protection hidden="1"/>
    </xf>
    <xf numFmtId="0" fontId="20" fillId="8" borderId="5" xfId="0" applyFont="1" applyFill="1" applyBorder="1" applyAlignment="1" applyProtection="1">
      <alignment horizontal="center" vertical="center" wrapText="1"/>
      <protection hidden="1"/>
    </xf>
    <xf numFmtId="0" fontId="14" fillId="8" borderId="11" xfId="0" applyFont="1" applyFill="1" applyBorder="1" applyAlignment="1" applyProtection="1">
      <alignment horizontal="center" vertical="center" wrapText="1"/>
      <protection hidden="1"/>
    </xf>
    <xf numFmtId="0" fontId="14" fillId="8" borderId="5" xfId="0" applyFont="1" applyFill="1" applyBorder="1" applyAlignment="1" applyProtection="1">
      <alignment horizontal="center" vertical="center" wrapText="1"/>
      <protection hidden="1"/>
    </xf>
    <xf numFmtId="0" fontId="2" fillId="7" borderId="9" xfId="0" applyFont="1" applyFill="1" applyBorder="1" applyAlignment="1" applyProtection="1">
      <alignment horizontal="center" wrapText="1"/>
      <protection locked="0"/>
    </xf>
    <xf numFmtId="0" fontId="2" fillId="7" borderId="15" xfId="0" applyFont="1" applyFill="1" applyBorder="1" applyAlignment="1" applyProtection="1">
      <alignment horizontal="center" wrapText="1"/>
      <protection locked="0"/>
    </xf>
    <xf numFmtId="0" fontId="2" fillId="7" borderId="26" xfId="0" applyFont="1" applyFill="1" applyBorder="1" applyAlignment="1" applyProtection="1">
      <alignment horizontal="center" wrapText="1"/>
      <protection locked="0"/>
    </xf>
    <xf numFmtId="0" fontId="17" fillId="0" borderId="0" xfId="0" applyFont="1" applyAlignment="1" applyProtection="1">
      <alignment horizontal="left" wrapText="1"/>
      <protection hidden="1"/>
    </xf>
    <xf numFmtId="0" fontId="17" fillId="0" borderId="39" xfId="0" applyFont="1" applyBorder="1" applyAlignment="1" applyProtection="1">
      <alignment horizontal="left" wrapText="1"/>
      <protection hidden="1"/>
    </xf>
    <xf numFmtId="0" fontId="17" fillId="0" borderId="14" xfId="0" applyFont="1" applyBorder="1" applyAlignment="1" applyProtection="1">
      <alignment horizontal="left" wrapText="1"/>
      <protection hidden="1"/>
    </xf>
    <xf numFmtId="0" fontId="17" fillId="0" borderId="0" xfId="0" applyFont="1" applyAlignment="1" applyProtection="1">
      <alignment horizontal="right" wrapText="1"/>
      <protection hidden="1"/>
    </xf>
    <xf numFmtId="0" fontId="17" fillId="0" borderId="39" xfId="0" applyFont="1" applyBorder="1" applyAlignment="1" applyProtection="1">
      <alignment horizontal="right" wrapText="1"/>
      <protection hidden="1"/>
    </xf>
    <xf numFmtId="0" fontId="21" fillId="0" borderId="36" xfId="0" applyFont="1" applyBorder="1" applyAlignment="1" applyProtection="1">
      <alignment horizontal="left" wrapText="1"/>
      <protection hidden="1"/>
    </xf>
    <xf numFmtId="0" fontId="2" fillId="0" borderId="0" xfId="0" applyFont="1" applyAlignment="1" applyProtection="1">
      <alignment horizontal="left" wrapText="1"/>
      <protection hidden="1"/>
    </xf>
    <xf numFmtId="0" fontId="21" fillId="0" borderId="0" xfId="0" applyFont="1" applyAlignment="1" applyProtection="1">
      <alignment horizontal="left" wrapText="1"/>
      <protection hidden="1"/>
    </xf>
    <xf numFmtId="0" fontId="2" fillId="6" borderId="43" xfId="0" applyFont="1" applyFill="1" applyBorder="1" applyAlignment="1" applyProtection="1">
      <alignment horizontal="center" wrapText="1"/>
      <protection locked="0"/>
    </xf>
    <xf numFmtId="0" fontId="2" fillId="6" borderId="29" xfId="0" applyFont="1" applyFill="1" applyBorder="1" applyAlignment="1" applyProtection="1">
      <alignment horizontal="center" wrapText="1"/>
      <protection locked="0"/>
    </xf>
    <xf numFmtId="0" fontId="16" fillId="3" borderId="44" xfId="0" applyFont="1" applyFill="1" applyBorder="1" applyAlignment="1" applyProtection="1">
      <alignment horizontal="center" wrapText="1"/>
      <protection hidden="1"/>
    </xf>
    <xf numFmtId="0" fontId="16" fillId="3" borderId="33" xfId="0" applyFont="1" applyFill="1" applyBorder="1" applyAlignment="1" applyProtection="1">
      <alignment horizontal="center" wrapText="1"/>
      <protection hidden="1"/>
    </xf>
    <xf numFmtId="0" fontId="16" fillId="3" borderId="45" xfId="0" applyFont="1" applyFill="1" applyBorder="1" applyAlignment="1" applyProtection="1">
      <alignment horizontal="center" wrapText="1"/>
      <protection hidden="1"/>
    </xf>
    <xf numFmtId="0" fontId="16" fillId="3" borderId="34" xfId="0" applyFont="1" applyFill="1" applyBorder="1" applyAlignment="1" applyProtection="1">
      <alignment horizontal="center" wrapText="1"/>
      <protection hidden="1"/>
    </xf>
    <xf numFmtId="0" fontId="16" fillId="3" borderId="32" xfId="0" applyFont="1" applyFill="1" applyBorder="1" applyAlignment="1" applyProtection="1">
      <alignment horizontal="center" wrapText="1"/>
      <protection hidden="1"/>
    </xf>
    <xf numFmtId="0" fontId="2" fillId="3" borderId="30" xfId="0" applyFont="1" applyFill="1" applyBorder="1" applyAlignment="1" applyProtection="1">
      <alignment horizontal="center" vertical="center" wrapText="1"/>
      <protection hidden="1"/>
    </xf>
    <xf numFmtId="0" fontId="14" fillId="5" borderId="30" xfId="0" applyFont="1" applyFill="1" applyBorder="1" applyAlignment="1" applyProtection="1">
      <alignment horizontal="center" vertical="center" wrapText="1"/>
      <protection hidden="1"/>
    </xf>
    <xf numFmtId="0" fontId="14" fillId="5" borderId="31" xfId="0" applyFont="1" applyFill="1" applyBorder="1" applyAlignment="1" applyProtection="1">
      <alignment horizontal="center" vertical="center" wrapText="1"/>
      <protection hidden="1"/>
    </xf>
    <xf numFmtId="0" fontId="14" fillId="8" borderId="35" xfId="0" applyFont="1" applyFill="1" applyBorder="1" applyAlignment="1" applyProtection="1">
      <alignment horizontal="center" vertical="center" wrapText="1"/>
      <protection hidden="1"/>
    </xf>
    <xf numFmtId="0" fontId="14" fillId="8" borderId="10" xfId="0" applyFont="1" applyFill="1" applyBorder="1" applyAlignment="1" applyProtection="1">
      <alignment horizontal="center" vertical="center" wrapText="1"/>
      <protection hidden="1"/>
    </xf>
    <xf numFmtId="0" fontId="14" fillId="8" borderId="41" xfId="0" applyFont="1" applyFill="1" applyBorder="1" applyAlignment="1" applyProtection="1">
      <alignment horizontal="center" vertical="center" wrapText="1"/>
      <protection hidden="1"/>
    </xf>
    <xf numFmtId="0" fontId="14" fillId="8" borderId="4" xfId="0" applyFont="1" applyFill="1" applyBorder="1" applyAlignment="1" applyProtection="1">
      <alignment horizontal="center" vertical="center" wrapText="1"/>
      <protection hidden="1"/>
    </xf>
    <xf numFmtId="0" fontId="51" fillId="8" borderId="9" xfId="0" applyFont="1" applyFill="1" applyBorder="1" applyAlignment="1" applyProtection="1">
      <alignment horizontal="center" wrapText="1"/>
      <protection hidden="1"/>
    </xf>
    <xf numFmtId="0" fontId="51" fillId="8" borderId="15" xfId="0" applyFont="1" applyFill="1" applyBorder="1" applyAlignment="1" applyProtection="1">
      <alignment horizontal="center" wrapText="1"/>
      <protection hidden="1"/>
    </xf>
    <xf numFmtId="0" fontId="51" fillId="8" borderId="26" xfId="0" applyFont="1" applyFill="1" applyBorder="1" applyAlignment="1" applyProtection="1">
      <alignment horizontal="center" wrapText="1"/>
      <protection hidden="1"/>
    </xf>
    <xf numFmtId="0" fontId="2" fillId="7" borderId="12" xfId="0" applyFont="1" applyFill="1" applyBorder="1" applyAlignment="1" applyProtection="1">
      <alignment horizontal="left" vertical="center" wrapText="1"/>
      <protection locked="0"/>
    </xf>
    <xf numFmtId="0" fontId="2" fillId="7" borderId="14" xfId="0" applyFont="1" applyFill="1" applyBorder="1" applyAlignment="1" applyProtection="1">
      <alignment horizontal="left" vertical="center" wrapText="1"/>
      <protection locked="0"/>
    </xf>
    <xf numFmtId="0" fontId="2" fillId="7" borderId="27" xfId="0" applyFont="1" applyFill="1" applyBorder="1" applyAlignment="1" applyProtection="1">
      <alignment horizontal="left" vertical="center" wrapText="1"/>
      <protection locked="0"/>
    </xf>
    <xf numFmtId="0" fontId="2" fillId="7" borderId="42" xfId="0" applyFont="1" applyFill="1" applyBorder="1" applyAlignment="1" applyProtection="1">
      <alignment horizontal="left" vertical="center" wrapText="1"/>
      <protection locked="0"/>
    </xf>
    <xf numFmtId="0" fontId="2" fillId="7" borderId="39" xfId="0" applyFont="1" applyFill="1" applyBorder="1" applyAlignment="1" applyProtection="1">
      <alignment horizontal="left" vertical="center" wrapText="1"/>
      <protection locked="0"/>
    </xf>
    <xf numFmtId="0" fontId="2" fillId="7" borderId="40" xfId="0" applyFont="1" applyFill="1" applyBorder="1" applyAlignment="1" applyProtection="1">
      <alignment horizontal="left" vertical="center" wrapText="1"/>
      <protection locked="0"/>
    </xf>
    <xf numFmtId="0" fontId="14" fillId="0" borderId="23" xfId="0" applyFont="1" applyBorder="1" applyAlignment="1" applyProtection="1">
      <alignment horizontal="left" vertical="center" wrapText="1"/>
      <protection hidden="1"/>
    </xf>
    <xf numFmtId="0" fontId="13" fillId="0" borderId="44" xfId="0" applyFont="1" applyBorder="1" applyAlignment="1" applyProtection="1">
      <alignment horizontal="center" wrapText="1"/>
      <protection hidden="1"/>
    </xf>
    <xf numFmtId="0" fontId="13" fillId="0" borderId="45" xfId="0" applyFont="1" applyBorder="1" applyAlignment="1" applyProtection="1">
      <alignment horizontal="center" wrapText="1"/>
      <protection hidden="1"/>
    </xf>
    <xf numFmtId="0" fontId="13" fillId="0" borderId="46" xfId="0" applyFont="1" applyBorder="1" applyAlignment="1" applyProtection="1">
      <alignment horizontal="center" wrapText="1"/>
      <protection hidden="1"/>
    </xf>
    <xf numFmtId="0" fontId="13" fillId="0" borderId="36" xfId="0" applyFont="1" applyBorder="1" applyAlignment="1" applyProtection="1">
      <alignment horizontal="center" wrapText="1"/>
      <protection hidden="1"/>
    </xf>
    <xf numFmtId="0" fontId="13" fillId="0" borderId="0" xfId="0" applyFont="1" applyAlignment="1" applyProtection="1">
      <alignment horizontal="center" wrapText="1"/>
      <protection hidden="1"/>
    </xf>
    <xf numFmtId="0" fontId="13" fillId="0" borderId="37" xfId="0" applyFont="1" applyBorder="1" applyAlignment="1" applyProtection="1">
      <alignment horizontal="center" wrapText="1"/>
      <protection hidden="1"/>
    </xf>
    <xf numFmtId="0" fontId="55" fillId="0" borderId="38" xfId="0" applyFont="1" applyBorder="1" applyAlignment="1" applyProtection="1">
      <alignment horizontal="center" vertical="center" wrapText="1"/>
      <protection hidden="1"/>
    </xf>
    <xf numFmtId="0" fontId="55" fillId="0" borderId="39" xfId="0" applyFont="1" applyBorder="1" applyAlignment="1" applyProtection="1">
      <alignment horizontal="center" vertical="center" wrapText="1"/>
      <protection hidden="1"/>
    </xf>
    <xf numFmtId="0" fontId="55" fillId="0" borderId="40" xfId="0" applyFont="1" applyBorder="1" applyAlignment="1" applyProtection="1">
      <alignment horizontal="center" vertical="center" wrapText="1"/>
      <protection hidden="1"/>
    </xf>
    <xf numFmtId="0" fontId="16" fillId="3" borderId="41" xfId="0" applyFont="1" applyFill="1" applyBorder="1" applyAlignment="1" applyProtection="1">
      <alignment horizontal="center" wrapText="1"/>
      <protection hidden="1"/>
    </xf>
    <xf numFmtId="0" fontId="16" fillId="3" borderId="13" xfId="0" applyFont="1" applyFill="1" applyBorder="1" applyAlignment="1" applyProtection="1">
      <alignment horizontal="center" wrapText="1"/>
      <protection hidden="1"/>
    </xf>
    <xf numFmtId="0" fontId="16" fillId="3" borderId="68" xfId="0" applyFont="1" applyFill="1" applyBorder="1" applyAlignment="1" applyProtection="1">
      <alignment horizontal="center" wrapText="1"/>
      <protection hidden="1"/>
    </xf>
    <xf numFmtId="0" fontId="36" fillId="6" borderId="9" xfId="0" applyFont="1" applyFill="1" applyBorder="1" applyAlignment="1" applyProtection="1">
      <alignment horizontal="left" vertical="center" wrapText="1"/>
      <protection locked="0"/>
    </xf>
    <xf numFmtId="0" fontId="36" fillId="6" borderId="15" xfId="0" applyFont="1" applyFill="1" applyBorder="1" applyAlignment="1" applyProtection="1">
      <alignment horizontal="left" vertical="center" wrapText="1"/>
      <protection locked="0"/>
    </xf>
    <xf numFmtId="0" fontId="36" fillId="6" borderId="26" xfId="0" applyFont="1" applyFill="1" applyBorder="1" applyAlignment="1" applyProtection="1">
      <alignment horizontal="left" vertical="center" wrapText="1"/>
      <protection locked="0"/>
    </xf>
    <xf numFmtId="0" fontId="45" fillId="0" borderId="8" xfId="0" applyFont="1" applyBorder="1" applyAlignment="1" applyProtection="1">
      <alignment horizontal="center" vertical="center"/>
      <protection hidden="1"/>
    </xf>
    <xf numFmtId="0" fontId="44" fillId="0" borderId="8" xfId="0" applyFont="1" applyBorder="1" applyAlignment="1" applyProtection="1">
      <alignment horizontal="center" vertical="center" wrapText="1"/>
      <protection hidden="1"/>
    </xf>
    <xf numFmtId="0" fontId="19" fillId="3" borderId="44" xfId="0" applyFont="1" applyFill="1" applyBorder="1" applyAlignment="1" applyProtection="1">
      <alignment horizontal="center" vertical="center"/>
      <protection hidden="1"/>
    </xf>
    <xf numFmtId="0" fontId="19" fillId="3" borderId="45" xfId="0" applyFont="1" applyFill="1" applyBorder="1" applyAlignment="1" applyProtection="1">
      <alignment horizontal="center" vertical="center"/>
      <protection hidden="1"/>
    </xf>
    <xf numFmtId="0" fontId="36" fillId="6" borderId="48" xfId="0" applyFont="1" applyFill="1" applyBorder="1" applyAlignment="1" applyProtection="1">
      <alignment horizontal="center" vertical="center" wrapText="1"/>
      <protection locked="0"/>
    </xf>
    <xf numFmtId="0" fontId="36" fillId="6" borderId="49" xfId="0" applyFont="1" applyFill="1" applyBorder="1" applyAlignment="1" applyProtection="1">
      <alignment horizontal="center" vertical="center" wrapText="1"/>
      <protection locked="0"/>
    </xf>
    <xf numFmtId="0" fontId="36" fillId="6" borderId="50" xfId="0" applyFont="1" applyFill="1" applyBorder="1" applyAlignment="1" applyProtection="1">
      <alignment horizontal="center" vertical="center" wrapText="1"/>
      <protection locked="0"/>
    </xf>
    <xf numFmtId="0" fontId="44" fillId="0" borderId="48" xfId="0" applyFont="1" applyBorder="1" applyAlignment="1" applyProtection="1">
      <alignment horizontal="left" vertical="center" wrapText="1"/>
      <protection hidden="1"/>
    </xf>
    <xf numFmtId="0" fontId="44" fillId="0" borderId="49" xfId="0" applyFont="1" applyBorder="1" applyAlignment="1" applyProtection="1">
      <alignment horizontal="left" vertical="center" wrapText="1"/>
      <protection hidden="1"/>
    </xf>
    <xf numFmtId="0" fontId="44" fillId="0" borderId="50" xfId="0" applyFont="1" applyBorder="1" applyAlignment="1" applyProtection="1">
      <alignment horizontal="left" vertical="center" wrapText="1"/>
      <protection hidden="1"/>
    </xf>
    <xf numFmtId="0" fontId="44" fillId="0" borderId="8" xfId="0" applyFont="1" applyBorder="1" applyAlignment="1" applyProtection="1">
      <alignment horizontal="center" vertical="center"/>
      <protection hidden="1"/>
    </xf>
    <xf numFmtId="0" fontId="36" fillId="7" borderId="44" xfId="0" applyFont="1" applyFill="1" applyBorder="1" applyAlignment="1" applyProtection="1">
      <alignment horizontal="center" vertical="center" wrapText="1"/>
      <protection locked="0"/>
    </xf>
    <xf numFmtId="0" fontId="36" fillId="7" borderId="45" xfId="0" applyFont="1" applyFill="1" applyBorder="1" applyAlignment="1" applyProtection="1">
      <alignment horizontal="center" vertical="center" wrapText="1"/>
      <protection locked="0"/>
    </xf>
    <xf numFmtId="0" fontId="36" fillId="7" borderId="46" xfId="0" applyFont="1" applyFill="1" applyBorder="1" applyAlignment="1" applyProtection="1">
      <alignment horizontal="center" vertical="center" wrapText="1"/>
      <protection locked="0"/>
    </xf>
    <xf numFmtId="0" fontId="36" fillId="6" borderId="36" xfId="0" applyFont="1" applyFill="1" applyBorder="1" applyAlignment="1" applyProtection="1">
      <alignment horizontal="center" vertical="center" wrapText="1"/>
      <protection locked="0"/>
    </xf>
    <xf numFmtId="0" fontId="36" fillId="6" borderId="0" xfId="0" applyFont="1" applyFill="1" applyAlignment="1" applyProtection="1">
      <alignment horizontal="center" vertical="center" wrapText="1"/>
      <protection locked="0"/>
    </xf>
    <xf numFmtId="0" fontId="36" fillId="6" borderId="45" xfId="0" applyFont="1" applyFill="1" applyBorder="1" applyAlignment="1" applyProtection="1">
      <alignment horizontal="center" vertical="center" wrapText="1"/>
      <protection locked="0"/>
    </xf>
    <xf numFmtId="0" fontId="36" fillId="6" borderId="46" xfId="0" applyFont="1" applyFill="1" applyBorder="1" applyAlignment="1" applyProtection="1">
      <alignment horizontal="center" vertical="center" wrapText="1"/>
      <protection locked="0"/>
    </xf>
    <xf numFmtId="0" fontId="44" fillId="0" borderId="63" xfId="0" applyFont="1" applyBorder="1" applyAlignment="1" applyProtection="1">
      <alignment horizontal="center" vertical="center" wrapText="1"/>
      <protection hidden="1"/>
    </xf>
    <xf numFmtId="0" fontId="44" fillId="0" borderId="64" xfId="0" applyFont="1" applyBorder="1" applyAlignment="1" applyProtection="1">
      <alignment horizontal="center" vertical="center" wrapText="1"/>
      <protection hidden="1"/>
    </xf>
    <xf numFmtId="0" fontId="44" fillId="0" borderId="65" xfId="0" applyFont="1" applyBorder="1" applyAlignment="1" applyProtection="1">
      <alignment horizontal="center" vertical="center" wrapText="1"/>
      <protection hidden="1"/>
    </xf>
    <xf numFmtId="0" fontId="44" fillId="0" borderId="49" xfId="0" applyFont="1" applyBorder="1" applyAlignment="1" applyProtection="1">
      <alignment horizontal="center" vertical="center" wrapText="1"/>
      <protection hidden="1"/>
    </xf>
    <xf numFmtId="0" fontId="44" fillId="0" borderId="50" xfId="0" applyFont="1" applyBorder="1" applyAlignment="1" applyProtection="1">
      <alignment horizontal="center" vertical="center" wrapText="1"/>
      <protection hidden="1"/>
    </xf>
    <xf numFmtId="0" fontId="19" fillId="3" borderId="48" xfId="0" applyFont="1" applyFill="1" applyBorder="1" applyAlignment="1" applyProtection="1">
      <alignment horizontal="left" vertical="center"/>
      <protection hidden="1"/>
    </xf>
    <xf numFmtId="0" fontId="19" fillId="3" borderId="50" xfId="0" applyFont="1" applyFill="1" applyBorder="1" applyAlignment="1" applyProtection="1">
      <alignment horizontal="left" vertical="center"/>
      <protection hidden="1"/>
    </xf>
    <xf numFmtId="0" fontId="44" fillId="0" borderId="48" xfId="0" applyFont="1" applyBorder="1" applyAlignment="1" applyProtection="1">
      <alignment horizontal="center" vertical="center"/>
      <protection hidden="1"/>
    </xf>
    <xf numFmtId="0" fontId="44" fillId="0" borderId="49" xfId="0" applyFont="1" applyBorder="1" applyAlignment="1" applyProtection="1">
      <alignment horizontal="center" vertical="center"/>
      <protection hidden="1"/>
    </xf>
    <xf numFmtId="0" fontId="44" fillId="0" borderId="50" xfId="0" applyFont="1" applyBorder="1" applyAlignment="1" applyProtection="1">
      <alignment horizontal="center" vertical="center"/>
      <protection hidden="1"/>
    </xf>
    <xf numFmtId="0" fontId="2" fillId="3" borderId="44" xfId="0" applyFont="1" applyFill="1" applyBorder="1" applyAlignment="1" applyProtection="1">
      <alignment horizontal="center"/>
      <protection hidden="1"/>
    </xf>
    <xf numFmtId="0" fontId="2" fillId="3" borderId="45" xfId="0" applyFont="1" applyFill="1" applyBorder="1" applyAlignment="1" applyProtection="1">
      <alignment horizontal="center"/>
      <protection hidden="1"/>
    </xf>
    <xf numFmtId="0" fontId="19" fillId="3" borderId="36" xfId="0" applyFont="1" applyFill="1" applyBorder="1" applyAlignment="1" applyProtection="1">
      <alignment horizontal="right"/>
      <protection hidden="1"/>
    </xf>
    <xf numFmtId="0" fontId="19" fillId="3" borderId="1" xfId="0" applyFont="1" applyFill="1" applyBorder="1" applyAlignment="1" applyProtection="1">
      <alignment horizontal="right"/>
      <protection hidden="1"/>
    </xf>
    <xf numFmtId="0" fontId="2" fillId="3" borderId="38" xfId="0" applyFont="1" applyFill="1" applyBorder="1" applyAlignment="1" applyProtection="1">
      <alignment horizontal="center"/>
      <protection hidden="1"/>
    </xf>
    <xf numFmtId="0" fontId="2" fillId="3" borderId="39" xfId="0" applyFont="1" applyFill="1" applyBorder="1" applyAlignment="1" applyProtection="1">
      <alignment horizontal="center"/>
      <protection hidden="1"/>
    </xf>
    <xf numFmtId="0" fontId="14" fillId="0" borderId="44" xfId="0" applyFont="1" applyBorder="1" applyAlignment="1" applyProtection="1">
      <alignment horizontal="center" vertical="center" wrapText="1"/>
      <protection hidden="1"/>
    </xf>
    <xf numFmtId="0" fontId="14" fillId="0" borderId="45" xfId="0" applyFont="1" applyBorder="1" applyAlignment="1" applyProtection="1">
      <alignment horizontal="center" vertical="center" wrapText="1"/>
      <protection hidden="1"/>
    </xf>
    <xf numFmtId="0" fontId="14" fillId="0" borderId="46" xfId="0" applyFont="1" applyBorder="1" applyAlignment="1" applyProtection="1">
      <alignment horizontal="center" vertical="center" wrapText="1"/>
      <protection hidden="1"/>
    </xf>
    <xf numFmtId="0" fontId="14" fillId="9" borderId="36" xfId="0" applyFont="1" applyFill="1" applyBorder="1" applyAlignment="1" applyProtection="1">
      <alignment horizontal="center" vertical="center"/>
      <protection hidden="1"/>
    </xf>
    <xf numFmtId="0" fontId="14" fillId="9" borderId="0" xfId="0" applyFont="1" applyFill="1" applyAlignment="1" applyProtection="1">
      <alignment horizontal="center" vertical="center"/>
      <protection hidden="1"/>
    </xf>
    <xf numFmtId="0" fontId="14" fillId="9" borderId="37" xfId="0" applyFont="1" applyFill="1" applyBorder="1" applyAlignment="1" applyProtection="1">
      <alignment horizontal="center" vertical="center"/>
      <protection hidden="1"/>
    </xf>
    <xf numFmtId="0" fontId="19" fillId="10" borderId="36" xfId="0" applyFont="1" applyFill="1" applyBorder="1" applyAlignment="1" applyProtection="1">
      <alignment horizontal="center" vertical="center"/>
      <protection hidden="1"/>
    </xf>
    <xf numFmtId="0" fontId="19" fillId="10" borderId="0" xfId="0" applyFont="1" applyFill="1" applyAlignment="1" applyProtection="1">
      <alignment horizontal="center" vertical="center"/>
      <protection hidden="1"/>
    </xf>
    <xf numFmtId="0" fontId="19" fillId="10" borderId="37" xfId="0" applyFont="1" applyFill="1" applyBorder="1" applyAlignment="1" applyProtection="1">
      <alignment horizontal="center" vertical="center"/>
      <protection hidden="1"/>
    </xf>
    <xf numFmtId="0" fontId="19" fillId="3" borderId="44" xfId="0" applyFont="1" applyFill="1" applyBorder="1" applyAlignment="1" applyProtection="1">
      <alignment horizontal="left" vertical="center" wrapText="1"/>
      <protection hidden="1"/>
    </xf>
    <xf numFmtId="0" fontId="19" fillId="3" borderId="46" xfId="0" applyFont="1" applyFill="1" applyBorder="1" applyAlignment="1" applyProtection="1">
      <alignment horizontal="left" vertical="center" wrapText="1"/>
      <protection hidden="1"/>
    </xf>
    <xf numFmtId="0" fontId="36" fillId="6" borderId="44" xfId="0" applyFont="1" applyFill="1" applyBorder="1" applyAlignment="1" applyProtection="1">
      <alignment horizontal="center" vertical="center" wrapText="1"/>
      <protection locked="0"/>
    </xf>
    <xf numFmtId="0" fontId="19" fillId="3" borderId="48" xfId="0" applyFont="1" applyFill="1" applyBorder="1" applyAlignment="1" applyProtection="1">
      <alignment horizontal="left" vertical="center" wrapText="1"/>
      <protection hidden="1"/>
    </xf>
    <xf numFmtId="0" fontId="19" fillId="3" borderId="50" xfId="0" applyFont="1" applyFill="1" applyBorder="1" applyAlignment="1" applyProtection="1">
      <alignment horizontal="left" vertical="center" wrapText="1"/>
      <protection hidden="1"/>
    </xf>
    <xf numFmtId="20" fontId="19" fillId="3" borderId="44" xfId="0" applyNumberFormat="1" applyFont="1" applyFill="1" applyBorder="1" applyAlignment="1" applyProtection="1">
      <alignment horizontal="left" vertical="center"/>
      <protection hidden="1"/>
    </xf>
    <xf numFmtId="0" fontId="19" fillId="3" borderId="46" xfId="0" applyFont="1" applyFill="1" applyBorder="1" applyAlignment="1" applyProtection="1">
      <alignment horizontal="left" vertical="center"/>
      <protection hidden="1"/>
    </xf>
    <xf numFmtId="0" fontId="19" fillId="3" borderId="44" xfId="0" applyFont="1" applyFill="1" applyBorder="1" applyAlignment="1" applyProtection="1">
      <alignment horizontal="left" vertical="center"/>
      <protection hidden="1"/>
    </xf>
    <xf numFmtId="0" fontId="18" fillId="3" borderId="46" xfId="0" applyFont="1" applyFill="1" applyBorder="1" applyAlignment="1" applyProtection="1">
      <alignment horizontal="left" vertical="center"/>
      <protection hidden="1"/>
    </xf>
    <xf numFmtId="0" fontId="19" fillId="3" borderId="45" xfId="0" applyFont="1" applyFill="1" applyBorder="1" applyAlignment="1" applyProtection="1">
      <alignment horizontal="left" vertical="center"/>
      <protection hidden="1"/>
    </xf>
    <xf numFmtId="0" fontId="14" fillId="3" borderId="36" xfId="0" applyFont="1" applyFill="1" applyBorder="1" applyAlignment="1" applyProtection="1">
      <alignment horizontal="center"/>
      <protection hidden="1"/>
    </xf>
    <xf numFmtId="0" fontId="14" fillId="3" borderId="37" xfId="0" applyFont="1" applyFill="1" applyBorder="1" applyAlignment="1" applyProtection="1">
      <alignment horizontal="center"/>
      <protection hidden="1"/>
    </xf>
    <xf numFmtId="0" fontId="14" fillId="3" borderId="38" xfId="0" applyFont="1" applyFill="1" applyBorder="1" applyAlignment="1" applyProtection="1">
      <alignment horizontal="center"/>
      <protection hidden="1"/>
    </xf>
    <xf numFmtId="0" fontId="14" fillId="3" borderId="40" xfId="0" applyFont="1" applyFill="1" applyBorder="1" applyAlignment="1" applyProtection="1">
      <alignment horizontal="center"/>
      <protection hidden="1"/>
    </xf>
    <xf numFmtId="0" fontId="13" fillId="0" borderId="44" xfId="0" applyFont="1" applyBorder="1" applyAlignment="1" applyProtection="1">
      <alignment horizontal="center" vertical="center"/>
      <protection hidden="1"/>
    </xf>
    <xf numFmtId="0" fontId="13" fillId="0" borderId="45" xfId="0" applyFont="1" applyBorder="1" applyAlignment="1" applyProtection="1">
      <alignment horizontal="center" vertical="center"/>
      <protection hidden="1"/>
    </xf>
    <xf numFmtId="0" fontId="13" fillId="0" borderId="46" xfId="0" applyFont="1" applyBorder="1" applyAlignment="1" applyProtection="1">
      <alignment horizontal="center" vertical="center"/>
      <protection hidden="1"/>
    </xf>
    <xf numFmtId="0" fontId="13" fillId="0" borderId="38" xfId="0" applyFont="1" applyBorder="1" applyAlignment="1" applyProtection="1">
      <alignment horizontal="center" vertical="center"/>
      <protection hidden="1"/>
    </xf>
    <xf numFmtId="0" fontId="13" fillId="0" borderId="39" xfId="0" applyFont="1" applyBorder="1" applyAlignment="1" applyProtection="1">
      <alignment horizontal="center" vertical="center"/>
      <protection hidden="1"/>
    </xf>
    <xf numFmtId="0" fontId="13" fillId="0" borderId="40" xfId="0" applyFont="1" applyBorder="1" applyAlignment="1" applyProtection="1">
      <alignment horizontal="center" vertical="center"/>
      <protection hidden="1"/>
    </xf>
    <xf numFmtId="0" fontId="19" fillId="3" borderId="36" xfId="0" applyFont="1" applyFill="1" applyBorder="1" applyAlignment="1" applyProtection="1">
      <alignment horizontal="left"/>
      <protection hidden="1"/>
    </xf>
    <xf numFmtId="0" fontId="19" fillId="3" borderId="37" xfId="0" applyFont="1" applyFill="1" applyBorder="1" applyAlignment="1" applyProtection="1">
      <alignment horizontal="left"/>
      <protection hidden="1"/>
    </xf>
    <xf numFmtId="0" fontId="14" fillId="0" borderId="39" xfId="0" applyFont="1" applyBorder="1" applyAlignment="1" applyProtection="1">
      <alignment horizontal="center" vertical="center" wrapText="1"/>
      <protection hidden="1"/>
    </xf>
    <xf numFmtId="0" fontId="14" fillId="0" borderId="40" xfId="0" applyFont="1" applyBorder="1" applyAlignment="1" applyProtection="1">
      <alignment horizontal="center" vertical="center" wrapText="1"/>
      <protection hidden="1"/>
    </xf>
    <xf numFmtId="0" fontId="19" fillId="3" borderId="38" xfId="0" applyFont="1" applyFill="1" applyBorder="1" applyAlignment="1" applyProtection="1">
      <alignment horizontal="center" vertical="center"/>
      <protection hidden="1"/>
    </xf>
    <xf numFmtId="0" fontId="19" fillId="3" borderId="39" xfId="0" applyFont="1" applyFill="1" applyBorder="1" applyAlignment="1" applyProtection="1">
      <alignment horizontal="center" vertical="center"/>
      <protection hidden="1"/>
    </xf>
    <xf numFmtId="0" fontId="32" fillId="0" borderId="49" xfId="0" applyFont="1" applyBorder="1" applyAlignment="1" applyProtection="1">
      <alignment horizontal="center"/>
      <protection hidden="1"/>
    </xf>
    <xf numFmtId="0" fontId="31" fillId="0" borderId="49" xfId="0" applyFont="1" applyBorder="1" applyAlignment="1" applyProtection="1">
      <alignment horizontal="center" vertical="center"/>
      <protection hidden="1"/>
    </xf>
    <xf numFmtId="0" fontId="31" fillId="0" borderId="50" xfId="0" applyFont="1" applyBorder="1" applyAlignment="1" applyProtection="1">
      <alignment horizontal="center" vertical="center"/>
      <protection hidden="1"/>
    </xf>
    <xf numFmtId="0" fontId="33" fillId="7" borderId="49" xfId="0" applyFont="1" applyFill="1" applyBorder="1" applyAlignment="1" applyProtection="1">
      <alignment horizontal="center" vertical="center" wrapText="1"/>
      <protection locked="0" hidden="1"/>
    </xf>
    <xf numFmtId="0" fontId="33" fillId="7" borderId="50" xfId="0" applyFont="1" applyFill="1" applyBorder="1" applyAlignment="1" applyProtection="1">
      <alignment horizontal="center" vertical="center" wrapText="1"/>
      <protection locked="0" hidden="1"/>
    </xf>
    <xf numFmtId="0" fontId="34" fillId="3" borderId="48" xfId="0" applyFont="1" applyFill="1" applyBorder="1" applyAlignment="1" applyProtection="1">
      <alignment horizontal="center" vertical="center"/>
      <protection hidden="1"/>
    </xf>
    <xf numFmtId="0" fontId="34" fillId="3" borderId="50" xfId="0" applyFont="1" applyFill="1" applyBorder="1" applyAlignment="1" applyProtection="1">
      <alignment horizontal="center" vertical="center"/>
      <protection hidden="1"/>
    </xf>
    <xf numFmtId="0" fontId="34" fillId="3" borderId="48" xfId="0" applyFont="1" applyFill="1" applyBorder="1" applyAlignment="1" applyProtection="1">
      <alignment horizontal="center"/>
      <protection hidden="1"/>
    </xf>
    <xf numFmtId="0" fontId="34" fillId="3" borderId="49" xfId="0" applyFont="1" applyFill="1" applyBorder="1" applyAlignment="1" applyProtection="1">
      <alignment horizontal="center"/>
      <protection hidden="1"/>
    </xf>
    <xf numFmtId="0" fontId="34" fillId="3" borderId="50" xfId="0" applyFont="1" applyFill="1" applyBorder="1" applyAlignment="1" applyProtection="1">
      <alignment horizontal="center"/>
      <protection hidden="1"/>
    </xf>
    <xf numFmtId="0" fontId="30" fillId="0" borderId="8" xfId="0" applyFont="1" applyBorder="1" applyAlignment="1" applyProtection="1">
      <alignment horizontal="center"/>
      <protection locked="0" hidden="1"/>
    </xf>
    <xf numFmtId="0" fontId="30" fillId="0" borderId="21" xfId="0" applyFont="1" applyBorder="1" applyAlignment="1" applyProtection="1">
      <alignment horizontal="center"/>
      <protection locked="0" hidden="1"/>
    </xf>
    <xf numFmtId="0" fontId="30" fillId="0" borderId="18" xfId="0" applyFont="1" applyBorder="1" applyAlignment="1" applyProtection="1">
      <alignment horizontal="center"/>
      <protection locked="0" hidden="1"/>
    </xf>
    <xf numFmtId="0" fontId="30" fillId="0" borderId="19" xfId="0" applyFont="1" applyBorder="1" applyAlignment="1" applyProtection="1">
      <alignment horizontal="center"/>
      <protection locked="0" hidden="1"/>
    </xf>
    <xf numFmtId="0" fontId="30" fillId="0" borderId="9" xfId="0" applyFont="1" applyBorder="1" applyAlignment="1" applyProtection="1">
      <alignment horizontal="center"/>
      <protection locked="0" hidden="1"/>
    </xf>
    <xf numFmtId="0" fontId="30" fillId="0" borderId="7" xfId="0" applyFont="1" applyBorder="1" applyAlignment="1" applyProtection="1">
      <alignment horizontal="center"/>
      <protection locked="0" hidden="1"/>
    </xf>
    <xf numFmtId="0" fontId="30" fillId="0" borderId="15" xfId="0" applyFont="1" applyBorder="1" applyAlignment="1" applyProtection="1">
      <alignment horizontal="center"/>
      <protection locked="0" hidden="1"/>
    </xf>
    <xf numFmtId="0" fontId="30" fillId="0" borderId="26" xfId="0" applyFont="1" applyBorder="1" applyAlignment="1" applyProtection="1">
      <alignment horizontal="center"/>
      <protection locked="0" hidden="1"/>
    </xf>
    <xf numFmtId="0" fontId="33" fillId="0" borderId="49" xfId="0" applyFont="1" applyBorder="1" applyAlignment="1" applyProtection="1">
      <alignment horizontal="center" vertical="center" wrapText="1"/>
      <protection hidden="1"/>
    </xf>
    <xf numFmtId="0" fontId="33" fillId="0" borderId="50" xfId="0" applyFont="1" applyBorder="1" applyAlignment="1" applyProtection="1">
      <alignment horizontal="center" vertical="center" wrapText="1"/>
      <protection hidden="1"/>
    </xf>
    <xf numFmtId="0" fontId="30" fillId="0" borderId="11" xfId="0" applyFont="1" applyBorder="1" applyAlignment="1" applyProtection="1">
      <alignment horizontal="center"/>
      <protection locked="0" hidden="1"/>
    </xf>
    <xf numFmtId="0" fontId="30" fillId="0" borderId="58" xfId="0" applyFont="1" applyBorder="1" applyAlignment="1" applyProtection="1">
      <alignment horizontal="center"/>
      <protection locked="0" hidden="1"/>
    </xf>
    <xf numFmtId="0" fontId="31" fillId="0" borderId="48" xfId="0" applyFont="1" applyBorder="1" applyAlignment="1" applyProtection="1">
      <alignment horizontal="center"/>
      <protection hidden="1"/>
    </xf>
    <xf numFmtId="0" fontId="31" fillId="0" borderId="49" xfId="0" applyFont="1" applyBorder="1" applyAlignment="1" applyProtection="1">
      <alignment horizontal="center"/>
      <protection hidden="1"/>
    </xf>
    <xf numFmtId="0" fontId="31" fillId="0" borderId="50" xfId="0" applyFont="1" applyBorder="1" applyAlignment="1" applyProtection="1">
      <alignment horizontal="center"/>
      <protection hidden="1"/>
    </xf>
    <xf numFmtId="0" fontId="9" fillId="0" borderId="48" xfId="0" applyFont="1" applyBorder="1" applyAlignment="1" applyProtection="1">
      <alignment horizontal="right"/>
      <protection hidden="1"/>
    </xf>
    <xf numFmtId="0" fontId="9" fillId="0" borderId="49" xfId="0" applyFont="1" applyBorder="1" applyAlignment="1" applyProtection="1">
      <alignment horizontal="right"/>
      <protection hidden="1"/>
    </xf>
    <xf numFmtId="0" fontId="9" fillId="0" borderId="50" xfId="0" applyFont="1" applyBorder="1" applyAlignment="1" applyProtection="1">
      <alignment horizontal="right"/>
      <protection hidden="1"/>
    </xf>
    <xf numFmtId="0" fontId="14" fillId="0" borderId="44" xfId="0" applyFont="1" applyBorder="1" applyAlignment="1" applyProtection="1">
      <alignment horizontal="right" wrapText="1"/>
      <protection hidden="1"/>
    </xf>
    <xf numFmtId="0" fontId="14" fillId="0" borderId="36" xfId="0" applyFont="1" applyBorder="1" applyAlignment="1" applyProtection="1">
      <alignment horizontal="right" wrapText="1"/>
      <protection hidden="1"/>
    </xf>
    <xf numFmtId="0" fontId="2" fillId="0" borderId="33"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7" fillId="3" borderId="32" xfId="0" applyFont="1" applyFill="1" applyBorder="1" applyAlignment="1" applyProtection="1">
      <alignment horizontal="center" vertical="center"/>
      <protection hidden="1"/>
    </xf>
    <xf numFmtId="0" fontId="27" fillId="3" borderId="33" xfId="0" applyFont="1" applyFill="1" applyBorder="1" applyAlignment="1" applyProtection="1">
      <alignment horizontal="center" vertical="center"/>
      <protection hidden="1"/>
    </xf>
    <xf numFmtId="0" fontId="27" fillId="3" borderId="34" xfId="0" applyFont="1" applyFill="1" applyBorder="1" applyAlignment="1" applyProtection="1">
      <alignment horizontal="center" vertical="center"/>
      <protection hidden="1"/>
    </xf>
    <xf numFmtId="0" fontId="14" fillId="0" borderId="36" xfId="0" applyFont="1" applyBorder="1" applyAlignment="1" applyProtection="1">
      <alignment horizontal="right" vertical="center" wrapText="1"/>
      <protection hidden="1"/>
    </xf>
    <xf numFmtId="0" fontId="0" fillId="0" borderId="15"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9" xfId="0" applyBorder="1" applyAlignment="1" applyProtection="1">
      <alignment horizontal="left" vertical="center"/>
      <protection hidden="1"/>
    </xf>
    <xf numFmtId="0" fontId="0" fillId="0" borderId="15" xfId="0" applyBorder="1" applyAlignment="1" applyProtection="1">
      <alignment horizontal="left" vertical="center"/>
      <protection hidden="1"/>
    </xf>
    <xf numFmtId="0" fontId="0" fillId="0" borderId="26" xfId="0" applyBorder="1" applyAlignment="1" applyProtection="1">
      <alignment horizontal="left" vertical="center"/>
      <protection hidden="1"/>
    </xf>
    <xf numFmtId="0" fontId="2" fillId="0" borderId="36" xfId="0" applyFont="1" applyBorder="1" applyAlignment="1" applyProtection="1">
      <alignment horizontal="right" vertical="center"/>
      <protection hidden="1"/>
    </xf>
    <xf numFmtId="0" fontId="2" fillId="0" borderId="38" xfId="0" applyFont="1" applyBorder="1" applyAlignment="1" applyProtection="1">
      <alignment horizontal="right" vertical="center"/>
      <protection hidden="1"/>
    </xf>
    <xf numFmtId="0" fontId="0" fillId="0" borderId="15" xfId="0" applyBorder="1" applyAlignment="1" applyProtection="1">
      <alignment horizontal="center"/>
      <protection hidden="1"/>
    </xf>
    <xf numFmtId="0" fontId="0" fillId="0" borderId="26" xfId="0" applyBorder="1" applyAlignment="1" applyProtection="1">
      <alignment horizontal="center"/>
      <protection hidden="1"/>
    </xf>
    <xf numFmtId="0" fontId="0" fillId="0" borderId="30" xfId="0" applyBorder="1" applyAlignment="1" applyProtection="1">
      <alignment horizontal="center"/>
      <protection hidden="1"/>
    </xf>
    <xf numFmtId="0" fontId="0" fillId="0" borderId="31" xfId="0" applyBorder="1" applyAlignment="1" applyProtection="1">
      <alignment horizontal="center"/>
      <protection hidden="1"/>
    </xf>
    <xf numFmtId="0" fontId="0" fillId="0" borderId="28" xfId="0" applyBorder="1" applyAlignment="1" applyProtection="1">
      <alignment horizontal="left" vertical="center"/>
      <protection hidden="1"/>
    </xf>
    <xf numFmtId="0" fontId="0" fillId="0" borderId="30" xfId="0" applyBorder="1" applyAlignment="1" applyProtection="1">
      <alignment horizontal="left" vertical="center"/>
      <protection hidden="1"/>
    </xf>
    <xf numFmtId="0" fontId="0" fillId="0" borderId="31" xfId="0" applyBorder="1" applyAlignment="1" applyProtection="1">
      <alignment horizontal="left" vertical="center"/>
      <protection hidden="1"/>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14" fillId="2" borderId="56" xfId="0" applyFont="1" applyFill="1" applyBorder="1" applyAlignment="1" applyProtection="1">
      <alignment horizontal="center" wrapText="1"/>
      <protection locked="0" hidden="1"/>
    </xf>
    <xf numFmtId="0" fontId="14" fillId="2" borderId="33" xfId="0" applyFont="1" applyFill="1" applyBorder="1" applyAlignment="1" applyProtection="1">
      <alignment horizontal="center" wrapText="1"/>
      <protection locked="0" hidden="1"/>
    </xf>
    <xf numFmtId="0" fontId="14" fillId="2" borderId="34" xfId="0" applyFont="1" applyFill="1" applyBorder="1" applyAlignment="1" applyProtection="1">
      <alignment horizontal="center" wrapText="1"/>
      <protection locked="0" hidden="1"/>
    </xf>
    <xf numFmtId="0" fontId="14" fillId="2" borderId="18" xfId="0" applyFont="1" applyFill="1" applyBorder="1" applyAlignment="1" applyProtection="1">
      <alignment horizontal="center" wrapText="1"/>
      <protection locked="0"/>
    </xf>
    <xf numFmtId="0" fontId="14" fillId="2" borderId="19" xfId="0" applyFont="1" applyFill="1" applyBorder="1" applyAlignment="1" applyProtection="1">
      <alignment horizontal="center" wrapText="1"/>
      <protection locked="0"/>
    </xf>
    <xf numFmtId="0" fontId="14" fillId="2" borderId="18" xfId="0" applyFont="1" applyFill="1" applyBorder="1" applyAlignment="1" applyProtection="1">
      <alignment horizontal="center" wrapText="1"/>
      <protection locked="0" hidden="1"/>
    </xf>
    <xf numFmtId="0" fontId="14" fillId="2" borderId="19" xfId="0" applyFont="1" applyFill="1" applyBorder="1" applyAlignment="1" applyProtection="1">
      <alignment horizontal="center" wrapText="1"/>
      <protection locked="0" hidden="1"/>
    </xf>
    <xf numFmtId="0" fontId="2" fillId="0" borderId="8" xfId="0" applyFont="1" applyBorder="1" applyAlignment="1" applyProtection="1">
      <alignment horizontal="center" wrapText="1"/>
      <protection locked="0"/>
    </xf>
    <xf numFmtId="0" fontId="2" fillId="0" borderId="23" xfId="0" applyFont="1" applyBorder="1" applyAlignment="1" applyProtection="1">
      <alignment horizontal="center" wrapText="1"/>
      <protection locked="0"/>
    </xf>
    <xf numFmtId="0" fontId="2" fillId="0" borderId="18" xfId="0" applyFont="1" applyBorder="1" applyAlignment="1" applyProtection="1">
      <alignment horizontal="center" wrapText="1"/>
      <protection locked="0"/>
    </xf>
    <xf numFmtId="0" fontId="2" fillId="0" borderId="5" xfId="0" applyFont="1" applyBorder="1" applyAlignment="1" applyProtection="1">
      <alignment horizontal="center" wrapText="1"/>
      <protection locked="0"/>
    </xf>
    <xf numFmtId="0" fontId="2" fillId="0" borderId="66" xfId="0" applyFont="1" applyBorder="1" applyAlignment="1" applyProtection="1">
      <alignment horizontal="center"/>
      <protection locked="0"/>
    </xf>
    <xf numFmtId="0" fontId="2" fillId="0" borderId="9" xfId="0" applyFont="1" applyBorder="1" applyAlignment="1" applyProtection="1">
      <alignment horizontal="center" wrapText="1"/>
      <protection locked="0"/>
    </xf>
    <xf numFmtId="0" fontId="2" fillId="0" borderId="15" xfId="0" applyFont="1" applyBorder="1" applyAlignment="1" applyProtection="1">
      <alignment horizontal="center" wrapText="1"/>
      <protection locked="0"/>
    </xf>
    <xf numFmtId="0" fontId="2" fillId="0" borderId="7" xfId="0" applyFont="1" applyBorder="1" applyAlignment="1" applyProtection="1">
      <alignment horizontal="center" wrapText="1"/>
      <protection locked="0"/>
    </xf>
    <xf numFmtId="0" fontId="2" fillId="0" borderId="6" xfId="0" applyFont="1" applyBorder="1" applyAlignment="1" applyProtection="1">
      <alignment horizontal="center" wrapText="1"/>
      <protection locked="0"/>
    </xf>
    <xf numFmtId="0" fontId="2" fillId="0" borderId="13" xfId="0" applyFont="1" applyBorder="1" applyAlignment="1" applyProtection="1">
      <alignment horizontal="center" wrapText="1"/>
      <protection locked="0"/>
    </xf>
    <xf numFmtId="0" fontId="2" fillId="0" borderId="4" xfId="0" applyFont="1" applyBorder="1" applyAlignment="1" applyProtection="1">
      <alignment horizontal="center" wrapText="1"/>
      <protection locked="0"/>
    </xf>
    <xf numFmtId="0" fontId="2" fillId="0" borderId="28" xfId="0" applyFont="1" applyBorder="1" applyAlignment="1" applyProtection="1">
      <alignment horizontal="center" wrapText="1"/>
      <protection locked="0"/>
    </xf>
    <xf numFmtId="0" fontId="2" fillId="0" borderId="30" xfId="0" applyFont="1" applyBorder="1" applyAlignment="1" applyProtection="1">
      <alignment horizontal="center" wrapText="1"/>
      <protection locked="0"/>
    </xf>
    <xf numFmtId="0" fontId="2" fillId="0" borderId="29" xfId="0" applyFont="1" applyBorder="1" applyAlignment="1" applyProtection="1">
      <alignment horizontal="center" wrapText="1"/>
      <protection locked="0"/>
    </xf>
    <xf numFmtId="0" fontId="14" fillId="0" borderId="52" xfId="0" applyFont="1" applyBorder="1" applyAlignment="1" applyProtection="1">
      <alignment horizontal="right" vertical="center" wrapText="1"/>
      <protection hidden="1"/>
    </xf>
    <xf numFmtId="0" fontId="14" fillId="0" borderId="53" xfId="0" applyFont="1" applyBorder="1" applyAlignment="1" applyProtection="1">
      <alignment horizontal="right" vertical="center" wrapText="1"/>
      <protection hidden="1"/>
    </xf>
    <xf numFmtId="0" fontId="14" fillId="0" borderId="38" xfId="0" applyFont="1" applyBorder="1" applyAlignment="1" applyProtection="1">
      <alignment horizontal="center" vertical="center" wrapText="1"/>
      <protection hidden="1"/>
    </xf>
    <xf numFmtId="0" fontId="2" fillId="0" borderId="44" xfId="0" applyFont="1" applyBorder="1" applyAlignment="1" applyProtection="1">
      <alignment horizontal="center" wrapText="1"/>
      <protection hidden="1"/>
    </xf>
    <xf numFmtId="0" fontId="2" fillId="0" borderId="46" xfId="0" applyFont="1" applyBorder="1" applyAlignment="1" applyProtection="1">
      <alignment horizontal="center" wrapText="1"/>
      <protection hidden="1"/>
    </xf>
    <xf numFmtId="0" fontId="2" fillId="0" borderId="38" xfId="0" applyFont="1" applyBorder="1" applyAlignment="1" applyProtection="1">
      <alignment horizontal="center" wrapText="1"/>
      <protection hidden="1"/>
    </xf>
    <xf numFmtId="0" fontId="2" fillId="0" borderId="40" xfId="0" applyFont="1" applyBorder="1" applyAlignment="1" applyProtection="1">
      <alignment horizontal="center" wrapText="1"/>
      <protection hidden="1"/>
    </xf>
    <xf numFmtId="14" fontId="2" fillId="0" borderId="48" xfId="0" applyNumberFormat="1" applyFont="1" applyBorder="1" applyAlignment="1" applyProtection="1">
      <alignment horizontal="center" wrapText="1"/>
      <protection hidden="1"/>
    </xf>
    <xf numFmtId="14" fontId="2" fillId="0" borderId="50" xfId="0" applyNumberFormat="1" applyFont="1" applyBorder="1" applyAlignment="1" applyProtection="1">
      <alignment horizontal="center" wrapText="1"/>
      <protection hidden="1"/>
    </xf>
    <xf numFmtId="0" fontId="14" fillId="0" borderId="51" xfId="0" applyFont="1" applyBorder="1" applyAlignment="1" applyProtection="1">
      <alignment horizontal="right" vertical="center" wrapText="1"/>
      <protection hidden="1"/>
    </xf>
    <xf numFmtId="0" fontId="2" fillId="0" borderId="44" xfId="0" applyFont="1" applyBorder="1" applyAlignment="1" applyProtection="1">
      <alignment horizontal="left" vertical="center" wrapText="1"/>
      <protection hidden="1"/>
    </xf>
    <xf numFmtId="0" fontId="2" fillId="0" borderId="45" xfId="0" applyFont="1" applyBorder="1" applyAlignment="1" applyProtection="1">
      <alignment horizontal="left" vertical="center" wrapText="1"/>
      <protection hidden="1"/>
    </xf>
    <xf numFmtId="0" fontId="2" fillId="0" borderId="46" xfId="0" applyFont="1" applyBorder="1" applyAlignment="1" applyProtection="1">
      <alignment horizontal="left" vertical="center" wrapText="1"/>
      <protection hidden="1"/>
    </xf>
    <xf numFmtId="0" fontId="2" fillId="0" borderId="36" xfId="0" applyFont="1" applyBorder="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2" fillId="0" borderId="37" xfId="0" applyFont="1" applyBorder="1" applyAlignment="1" applyProtection="1">
      <alignment horizontal="left" vertical="center" wrapText="1"/>
      <protection hidden="1"/>
    </xf>
    <xf numFmtId="0" fontId="2" fillId="0" borderId="38" xfId="0" applyFont="1" applyBorder="1" applyAlignment="1" applyProtection="1">
      <alignment horizontal="left" vertical="center" wrapText="1"/>
      <protection hidden="1"/>
    </xf>
    <xf numFmtId="0" fontId="2" fillId="0" borderId="39" xfId="0" applyFont="1" applyBorder="1" applyAlignment="1" applyProtection="1">
      <alignment horizontal="left" vertical="center" wrapText="1"/>
      <protection hidden="1"/>
    </xf>
    <xf numFmtId="0" fontId="2" fillId="0" borderId="40" xfId="0" applyFont="1" applyBorder="1" applyAlignment="1" applyProtection="1">
      <alignment horizontal="left" vertical="center" wrapText="1"/>
      <protection hidden="1"/>
    </xf>
    <xf numFmtId="0" fontId="9" fillId="0" borderId="38" xfId="0" applyFont="1" applyBorder="1" applyAlignment="1" applyProtection="1">
      <alignment horizontal="right"/>
      <protection hidden="1"/>
    </xf>
    <xf numFmtId="0" fontId="9" fillId="0" borderId="39" xfId="0" applyFont="1" applyBorder="1" applyAlignment="1" applyProtection="1">
      <alignment horizontal="right"/>
      <protection hidden="1"/>
    </xf>
    <xf numFmtId="0" fontId="9" fillId="0" borderId="40" xfId="0" applyFont="1" applyBorder="1" applyAlignment="1" applyProtection="1">
      <alignment horizontal="right"/>
      <protection hidden="1"/>
    </xf>
    <xf numFmtId="0" fontId="2" fillId="0" borderId="36"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37" xfId="0" applyFont="1" applyBorder="1" applyAlignment="1" applyProtection="1">
      <alignment horizontal="center" vertical="center" wrapText="1"/>
      <protection hidden="1"/>
    </xf>
    <xf numFmtId="0" fontId="2" fillId="0" borderId="38" xfId="0" applyFont="1" applyBorder="1" applyAlignment="1" applyProtection="1">
      <alignment horizontal="center" vertical="center" wrapText="1"/>
      <protection hidden="1"/>
    </xf>
    <xf numFmtId="0" fontId="2" fillId="0" borderId="39" xfId="0" applyFont="1" applyBorder="1" applyAlignment="1" applyProtection="1">
      <alignment horizontal="center" vertical="center" wrapText="1"/>
      <protection hidden="1"/>
    </xf>
    <xf numFmtId="0" fontId="2" fillId="0" borderId="40" xfId="0" applyFont="1" applyBorder="1" applyAlignment="1" applyProtection="1">
      <alignment horizontal="center" vertical="center" wrapText="1"/>
      <protection hidden="1"/>
    </xf>
    <xf numFmtId="0" fontId="14" fillId="0" borderId="44" xfId="0" applyFont="1" applyBorder="1" applyAlignment="1" applyProtection="1">
      <alignment horizontal="right" vertical="center" wrapText="1"/>
      <protection hidden="1"/>
    </xf>
    <xf numFmtId="0" fontId="14" fillId="0" borderId="45" xfId="0" applyFont="1" applyBorder="1" applyAlignment="1" applyProtection="1">
      <alignment horizontal="right" vertical="center" wrapText="1"/>
      <protection hidden="1"/>
    </xf>
    <xf numFmtId="0" fontId="14" fillId="0" borderId="38" xfId="0" applyFont="1" applyBorder="1" applyAlignment="1" applyProtection="1">
      <alignment horizontal="right" vertical="center" wrapText="1"/>
      <protection hidden="1"/>
    </xf>
    <xf numFmtId="0" fontId="14" fillId="0" borderId="39" xfId="0" applyFont="1" applyBorder="1" applyAlignment="1" applyProtection="1">
      <alignment horizontal="right" vertical="center" wrapText="1"/>
      <protection hidden="1"/>
    </xf>
    <xf numFmtId="0" fontId="2" fillId="0" borderId="45" xfId="0" applyFont="1" applyBorder="1" applyAlignment="1" applyProtection="1">
      <alignment horizontal="center" wrapText="1"/>
      <protection hidden="1"/>
    </xf>
    <xf numFmtId="0" fontId="2" fillId="0" borderId="39" xfId="0" applyFont="1" applyBorder="1" applyAlignment="1" applyProtection="1">
      <alignment horizontal="center" wrapText="1"/>
      <protection hidden="1"/>
    </xf>
    <xf numFmtId="0" fontId="2" fillId="0" borderId="49" xfId="0" applyFont="1" applyBorder="1" applyAlignment="1" applyProtection="1">
      <alignment horizontal="center" wrapText="1"/>
      <protection hidden="1"/>
    </xf>
    <xf numFmtId="0" fontId="2" fillId="0" borderId="50" xfId="0" applyFont="1" applyBorder="1" applyAlignment="1" applyProtection="1">
      <alignment horizontal="center" wrapText="1"/>
      <protection hidden="1"/>
    </xf>
    <xf numFmtId="0" fontId="14" fillId="0" borderId="48" xfId="0" applyFont="1" applyBorder="1" applyAlignment="1" applyProtection="1">
      <alignment horizontal="right" vertical="center" wrapText="1"/>
      <protection hidden="1"/>
    </xf>
    <xf numFmtId="0" fontId="14" fillId="0" borderId="50" xfId="0" applyFont="1" applyBorder="1" applyAlignment="1" applyProtection="1">
      <alignment horizontal="right" vertical="center" wrapText="1"/>
      <protection hidden="1"/>
    </xf>
    <xf numFmtId="0" fontId="2" fillId="6" borderId="49" xfId="0" applyFont="1" applyFill="1" applyBorder="1" applyAlignment="1" applyProtection="1">
      <alignment horizontal="center" wrapText="1"/>
      <protection locked="0"/>
    </xf>
    <xf numFmtId="0" fontId="2" fillId="6" borderId="50" xfId="0" applyFont="1" applyFill="1" applyBorder="1" applyAlignment="1" applyProtection="1">
      <alignment horizontal="center" wrapText="1"/>
      <protection locked="0"/>
    </xf>
    <xf numFmtId="0" fontId="2" fillId="0" borderId="11" xfId="0" applyFont="1" applyBorder="1" applyAlignment="1" applyProtection="1">
      <alignment horizontal="center" wrapText="1"/>
      <protection locked="0"/>
    </xf>
    <xf numFmtId="0" fontId="9" fillId="0" borderId="55" xfId="0" applyFont="1" applyBorder="1" applyAlignment="1" applyProtection="1">
      <alignment horizontal="right"/>
      <protection hidden="1"/>
    </xf>
    <xf numFmtId="0" fontId="9" fillId="0" borderId="59" xfId="0" applyFont="1" applyBorder="1" applyAlignment="1" applyProtection="1">
      <alignment horizontal="right"/>
      <protection hidden="1"/>
    </xf>
    <xf numFmtId="0" fontId="2" fillId="0" borderId="4"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7" fillId="3" borderId="5" xfId="0" applyFont="1" applyFill="1" applyBorder="1" applyAlignment="1" applyProtection="1">
      <alignment horizontal="center" vertical="center"/>
      <protection hidden="1"/>
    </xf>
    <xf numFmtId="0" fontId="27" fillId="3" borderId="61" xfId="0" applyFont="1" applyFill="1" applyBorder="1" applyAlignment="1" applyProtection="1">
      <alignment horizontal="center" vertical="center"/>
      <protection hidden="1"/>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8" xfId="0" applyBorder="1" applyAlignment="1" applyProtection="1">
      <alignment horizontal="left" vertical="center"/>
      <protection hidden="1"/>
    </xf>
    <xf numFmtId="0" fontId="0" fillId="0" borderId="21" xfId="0" applyBorder="1" applyAlignment="1" applyProtection="1">
      <alignment horizontal="left" vertical="center"/>
      <protection hidden="1"/>
    </xf>
    <xf numFmtId="0" fontId="0" fillId="0" borderId="7" xfId="0" applyBorder="1" applyAlignment="1">
      <alignment horizontal="center"/>
    </xf>
    <xf numFmtId="0" fontId="0" fillId="0" borderId="8" xfId="0" applyBorder="1" applyAlignment="1">
      <alignment horizontal="center"/>
    </xf>
    <xf numFmtId="0" fontId="0" fillId="0" borderId="29" xfId="0" applyBorder="1" applyAlignment="1">
      <alignment horizontal="center"/>
    </xf>
    <xf numFmtId="0" fontId="0" fillId="0" borderId="23" xfId="0" applyBorder="1" applyAlignment="1">
      <alignment horizontal="center"/>
    </xf>
    <xf numFmtId="0" fontId="0" fillId="0" borderId="23" xfId="0" applyBorder="1" applyAlignment="1" applyProtection="1">
      <alignment horizontal="left" vertical="center"/>
      <protection hidden="1"/>
    </xf>
    <xf numFmtId="0" fontId="0" fillId="0" borderId="24" xfId="0" applyBorder="1" applyAlignment="1" applyProtection="1">
      <alignment horizontal="left" vertical="center"/>
      <protection hidden="1"/>
    </xf>
    <xf numFmtId="0" fontId="0" fillId="0" borderId="15" xfId="0" applyBorder="1" applyAlignment="1">
      <alignment horizontal="center"/>
    </xf>
    <xf numFmtId="0" fontId="0" fillId="0" borderId="26"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47" fillId="0" borderId="23" xfId="0" applyFont="1" applyBorder="1" applyAlignment="1" applyProtection="1">
      <alignment horizontal="center" vertical="center" wrapText="1"/>
      <protection locked="0"/>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2" fillId="0" borderId="36" xfId="0" applyFont="1" applyBorder="1" applyAlignment="1">
      <alignment horizontal="left" vertical="center" wrapText="1"/>
    </xf>
    <xf numFmtId="0" fontId="2" fillId="0" borderId="0" xfId="0" applyFont="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14" fillId="0" borderId="44" xfId="0" applyFont="1" applyBorder="1" applyAlignment="1" applyProtection="1">
      <alignment horizontal="right" vertical="center" wrapText="1"/>
      <protection locked="0" hidden="1"/>
    </xf>
    <xf numFmtId="0" fontId="14" fillId="0" borderId="45" xfId="0" applyFont="1" applyBorder="1" applyAlignment="1" applyProtection="1">
      <alignment horizontal="right" vertical="center" wrapText="1"/>
      <protection locked="0" hidden="1"/>
    </xf>
    <xf numFmtId="0" fontId="14" fillId="0" borderId="38" xfId="0" applyFont="1" applyBorder="1" applyAlignment="1" applyProtection="1">
      <alignment horizontal="right" vertical="center" wrapText="1"/>
      <protection locked="0" hidden="1"/>
    </xf>
    <xf numFmtId="0" fontId="14" fillId="0" borderId="39" xfId="0" applyFont="1" applyBorder="1" applyAlignment="1" applyProtection="1">
      <alignment horizontal="right" vertical="center" wrapText="1"/>
      <protection locked="0" hidden="1"/>
    </xf>
    <xf numFmtId="0" fontId="47" fillId="0" borderId="8" xfId="0" applyFont="1" applyBorder="1" applyAlignment="1" applyProtection="1">
      <alignment horizontal="center" vertical="center" wrapText="1"/>
      <protection locked="0"/>
    </xf>
    <xf numFmtId="0" fontId="53" fillId="0" borderId="8" xfId="0" applyFont="1" applyBorder="1" applyAlignment="1" applyProtection="1">
      <alignment horizontal="center" vertical="center" wrapText="1"/>
      <protection locked="0"/>
    </xf>
    <xf numFmtId="0" fontId="2" fillId="0" borderId="56" xfId="0" applyFont="1" applyBorder="1" applyAlignment="1" applyProtection="1">
      <alignment horizontal="center" vertical="center" wrapText="1"/>
      <protection hidden="1"/>
    </xf>
    <xf numFmtId="0" fontId="2" fillId="0" borderId="57" xfId="0" applyFont="1" applyBorder="1" applyAlignment="1" applyProtection="1">
      <alignment horizontal="center" vertical="center" wrapText="1"/>
      <protection hidden="1"/>
    </xf>
    <xf numFmtId="0" fontId="35" fillId="0" borderId="48" xfId="0" applyFont="1" applyBorder="1" applyAlignment="1" applyProtection="1">
      <alignment horizontal="center"/>
      <protection hidden="1"/>
    </xf>
    <xf numFmtId="0" fontId="35" fillId="0" borderId="49" xfId="0" applyFont="1" applyBorder="1" applyAlignment="1" applyProtection="1">
      <alignment horizontal="center"/>
      <protection hidden="1"/>
    </xf>
    <xf numFmtId="0" fontId="35" fillId="0" borderId="50" xfId="0" applyFont="1" applyBorder="1" applyAlignment="1" applyProtection="1">
      <alignment horizontal="center"/>
      <protection hidden="1"/>
    </xf>
    <xf numFmtId="0" fontId="12" fillId="0" borderId="48" xfId="0" applyFont="1" applyBorder="1" applyAlignment="1" applyProtection="1">
      <alignment horizontal="center" vertical="center" wrapText="1"/>
      <protection hidden="1"/>
    </xf>
    <xf numFmtId="0" fontId="12" fillId="0" borderId="49" xfId="0" applyFont="1" applyBorder="1" applyAlignment="1" applyProtection="1">
      <alignment horizontal="center" vertical="center" wrapText="1"/>
      <protection hidden="1"/>
    </xf>
    <xf numFmtId="0" fontId="12" fillId="0" borderId="50" xfId="0" applyFont="1" applyBorder="1" applyAlignment="1" applyProtection="1">
      <alignment horizontal="center" vertical="center" wrapText="1"/>
      <protection hidden="1"/>
    </xf>
    <xf numFmtId="0" fontId="28" fillId="3" borderId="55" xfId="0" applyFont="1" applyFill="1" applyBorder="1" applyAlignment="1" applyProtection="1">
      <alignment horizontal="center" vertical="center"/>
      <protection hidden="1"/>
    </xf>
    <xf numFmtId="0" fontId="28" fillId="3" borderId="59" xfId="0" applyFont="1" applyFill="1" applyBorder="1" applyAlignment="1" applyProtection="1">
      <alignment horizontal="center" vertical="center"/>
      <protection hidden="1"/>
    </xf>
    <xf numFmtId="0" fontId="2" fillId="0" borderId="32" xfId="0" applyFont="1" applyBorder="1" applyAlignment="1" applyProtection="1">
      <alignment horizontal="center" vertical="center" wrapText="1"/>
      <protection hidden="1"/>
    </xf>
    <xf numFmtId="0" fontId="14" fillId="0" borderId="48" xfId="0" applyFont="1" applyBorder="1" applyAlignment="1" applyProtection="1">
      <alignment horizontal="left" vertical="center"/>
      <protection hidden="1"/>
    </xf>
    <xf numFmtId="0" fontId="14" fillId="0" borderId="49" xfId="0" applyFont="1" applyBorder="1" applyAlignment="1" applyProtection="1">
      <alignment horizontal="left" vertical="center"/>
      <protection hidden="1"/>
    </xf>
    <xf numFmtId="0" fontId="14" fillId="0" borderId="50" xfId="0" applyFont="1" applyBorder="1" applyAlignment="1" applyProtection="1">
      <alignment horizontal="left" vertical="center"/>
      <protection hidden="1"/>
    </xf>
    <xf numFmtId="0" fontId="14" fillId="0" borderId="48" xfId="0" applyFont="1" applyBorder="1" applyAlignment="1" applyProtection="1">
      <alignment horizontal="left" vertical="top" wrapText="1"/>
      <protection hidden="1"/>
    </xf>
    <xf numFmtId="0" fontId="14" fillId="0" borderId="49" xfId="0" applyFont="1" applyBorder="1" applyAlignment="1" applyProtection="1">
      <alignment horizontal="left" vertical="top" wrapText="1"/>
      <protection hidden="1"/>
    </xf>
    <xf numFmtId="0" fontId="14" fillId="0" borderId="50" xfId="0" applyFont="1" applyBorder="1" applyAlignment="1" applyProtection="1">
      <alignment horizontal="left" vertical="top" wrapText="1"/>
      <protection hidden="1"/>
    </xf>
    <xf numFmtId="0" fontId="21" fillId="2" borderId="36" xfId="0" applyFont="1" applyFill="1" applyBorder="1" applyAlignment="1" applyProtection="1">
      <alignment horizontal="center" vertical="center"/>
      <protection hidden="1"/>
    </xf>
    <xf numFmtId="0" fontId="21" fillId="2" borderId="0" xfId="0" applyFont="1" applyFill="1" applyAlignment="1" applyProtection="1">
      <alignment horizontal="center" vertical="center"/>
      <protection hidden="1"/>
    </xf>
    <xf numFmtId="0" fontId="21" fillId="2" borderId="37" xfId="0" applyFont="1" applyFill="1" applyBorder="1" applyAlignment="1" applyProtection="1">
      <alignment horizontal="center" vertical="center"/>
      <protection hidden="1"/>
    </xf>
    <xf numFmtId="0" fontId="41" fillId="0" borderId="36" xfId="0" applyFont="1" applyBorder="1" applyAlignment="1" applyProtection="1">
      <alignment horizontal="center" vertical="center" wrapText="1"/>
      <protection hidden="1"/>
    </xf>
    <xf numFmtId="0" fontId="41" fillId="0" borderId="0" xfId="0" applyFont="1" applyAlignment="1" applyProtection="1">
      <alignment horizontal="center" vertical="center"/>
      <protection hidden="1"/>
    </xf>
    <xf numFmtId="0" fontId="41" fillId="0" borderId="37" xfId="0" applyFont="1" applyBorder="1" applyAlignment="1" applyProtection="1">
      <alignment horizontal="center" vertical="center"/>
      <protection hidden="1"/>
    </xf>
    <xf numFmtId="0" fontId="21" fillId="2" borderId="35" xfId="0" applyFont="1" applyFill="1" applyBorder="1" applyAlignment="1" applyProtection="1">
      <alignment horizontal="center" vertical="center"/>
      <protection hidden="1"/>
    </xf>
    <xf numFmtId="0" fontId="21" fillId="2" borderId="14" xfId="0" applyFont="1" applyFill="1" applyBorder="1" applyAlignment="1" applyProtection="1">
      <alignment horizontal="center" vertical="center"/>
      <protection hidden="1"/>
    </xf>
    <xf numFmtId="0" fontId="21" fillId="2" borderId="27" xfId="0" applyFont="1" applyFill="1" applyBorder="1" applyAlignment="1" applyProtection="1">
      <alignment horizontal="center" vertical="center"/>
      <protection hidden="1"/>
    </xf>
    <xf numFmtId="0" fontId="41" fillId="0" borderId="36" xfId="0" applyFont="1" applyBorder="1" applyAlignment="1" applyProtection="1">
      <alignment horizontal="center" vertical="center"/>
      <protection hidden="1"/>
    </xf>
    <xf numFmtId="0" fontId="26" fillId="3" borderId="48" xfId="0" applyFont="1" applyFill="1" applyBorder="1" applyAlignment="1" applyProtection="1">
      <alignment horizontal="center" vertical="center"/>
      <protection hidden="1"/>
    </xf>
    <xf numFmtId="0" fontId="26" fillId="3" borderId="49" xfId="0" applyFont="1" applyFill="1" applyBorder="1" applyAlignment="1" applyProtection="1">
      <alignment horizontal="center" vertical="center"/>
      <protection hidden="1"/>
    </xf>
    <xf numFmtId="0" fontId="26" fillId="3" borderId="50" xfId="0" applyFont="1" applyFill="1" applyBorder="1" applyAlignment="1" applyProtection="1">
      <alignment horizontal="center" vertical="center"/>
      <protection hidden="1"/>
    </xf>
    <xf numFmtId="0" fontId="21" fillId="2" borderId="36" xfId="0" applyFont="1" applyFill="1" applyBorder="1" applyAlignment="1" applyProtection="1">
      <alignment horizontal="right" vertical="center"/>
      <protection hidden="1"/>
    </xf>
    <xf numFmtId="0" fontId="21" fillId="2" borderId="0" xfId="0" applyFont="1" applyFill="1" applyAlignment="1" applyProtection="1">
      <alignment horizontal="right" vertical="center"/>
      <protection hidden="1"/>
    </xf>
    <xf numFmtId="0" fontId="39" fillId="0" borderId="48" xfId="0" applyFont="1" applyBorder="1" applyAlignment="1" applyProtection="1">
      <alignment horizontal="center" vertical="center"/>
      <protection hidden="1"/>
    </xf>
    <xf numFmtId="0" fontId="39" fillId="0" borderId="49" xfId="0" applyFont="1" applyBorder="1" applyAlignment="1" applyProtection="1">
      <alignment horizontal="center" vertical="center"/>
      <protection hidden="1"/>
    </xf>
    <xf numFmtId="0" fontId="39" fillId="0" borderId="50" xfId="0" applyFont="1" applyBorder="1" applyAlignment="1" applyProtection="1">
      <alignment horizontal="center" vertical="center"/>
      <protection hidden="1"/>
    </xf>
    <xf numFmtId="0" fontId="37" fillId="0" borderId="48" xfId="0" applyFont="1" applyBorder="1" applyAlignment="1" applyProtection="1">
      <alignment horizontal="center" vertical="center"/>
      <protection hidden="1"/>
    </xf>
    <xf numFmtId="0" fontId="37" fillId="0" borderId="49" xfId="0" applyFont="1" applyBorder="1" applyAlignment="1" applyProtection="1">
      <alignment horizontal="center" vertical="center"/>
      <protection hidden="1"/>
    </xf>
    <xf numFmtId="0" fontId="37" fillId="0" borderId="50" xfId="0" applyFont="1" applyBorder="1" applyAlignment="1" applyProtection="1">
      <alignment horizontal="center" vertical="center"/>
      <protection hidden="1"/>
    </xf>
    <xf numFmtId="0" fontId="14" fillId="0" borderId="67" xfId="0" applyFont="1" applyBorder="1" applyAlignment="1" applyProtection="1">
      <alignment horizontal="center" vertical="center" wrapText="1"/>
      <protection hidden="1"/>
    </xf>
    <xf numFmtId="0" fontId="14" fillId="0" borderId="6" xfId="0" applyFont="1" applyBorder="1" applyAlignment="1" applyProtection="1">
      <alignment horizontal="center" vertical="center" wrapText="1"/>
      <protection hidden="1"/>
    </xf>
    <xf numFmtId="0" fontId="14" fillId="0" borderId="4" xfId="0" applyFont="1" applyBorder="1" applyAlignment="1" applyProtection="1">
      <alignment horizontal="center" vertical="center" wrapText="1"/>
      <protection hidden="1"/>
    </xf>
    <xf numFmtId="0" fontId="14" fillId="0" borderId="9" xfId="0" applyFont="1" applyBorder="1" applyAlignment="1" applyProtection="1">
      <alignment horizontal="center" vertical="center" wrapText="1"/>
      <protection hidden="1"/>
    </xf>
    <xf numFmtId="0" fontId="14" fillId="0" borderId="7"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14" fillId="0" borderId="10" xfId="0" applyFont="1" applyBorder="1" applyAlignment="1" applyProtection="1">
      <alignment horizontal="center" vertical="center" wrapText="1"/>
      <protection hidden="1"/>
    </xf>
    <xf numFmtId="0" fontId="19" fillId="4" borderId="0" xfId="0" applyFont="1" applyFill="1" applyAlignment="1" applyProtection="1">
      <alignment horizontal="center" vertical="center" wrapText="1"/>
      <protection hidden="1"/>
    </xf>
    <xf numFmtId="0" fontId="2" fillId="7" borderId="6"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0" fontId="2" fillId="7" borderId="9" xfId="0" applyFont="1" applyFill="1" applyBorder="1" applyAlignment="1" applyProtection="1">
      <alignment horizontal="center" vertical="center" wrapText="1"/>
      <protection locked="0"/>
    </xf>
    <xf numFmtId="0" fontId="2" fillId="7" borderId="7" xfId="0" applyFont="1" applyFill="1" applyBorder="1" applyAlignment="1" applyProtection="1">
      <alignment horizontal="center" vertical="center" wrapText="1"/>
      <protection locked="0"/>
    </xf>
    <xf numFmtId="0" fontId="14" fillId="0" borderId="56" xfId="0" applyFont="1" applyBorder="1" applyAlignment="1" applyProtection="1">
      <alignment horizontal="center" vertical="center" wrapText="1"/>
      <protection hidden="1"/>
    </xf>
    <xf numFmtId="0" fontId="14" fillId="0" borderId="57" xfId="0" applyFont="1" applyBorder="1" applyAlignment="1" applyProtection="1">
      <alignment horizontal="center" vertical="center" wrapText="1"/>
      <protection hidden="1"/>
    </xf>
    <xf numFmtId="0" fontId="14" fillId="0" borderId="28" xfId="0" applyFont="1" applyBorder="1" applyAlignment="1" applyProtection="1">
      <alignment horizontal="center" vertical="center" wrapText="1"/>
      <protection hidden="1"/>
    </xf>
    <xf numFmtId="0" fontId="14" fillId="0" borderId="29" xfId="0" applyFont="1" applyBorder="1" applyAlignment="1" applyProtection="1">
      <alignment horizontal="center" vertical="center" wrapText="1"/>
      <protection hidden="1"/>
    </xf>
    <xf numFmtId="0" fontId="2" fillId="7" borderId="28" xfId="0" applyFont="1" applyFill="1" applyBorder="1" applyAlignment="1" applyProtection="1">
      <alignment horizontal="center" vertical="center" wrapText="1"/>
      <protection locked="0"/>
    </xf>
    <xf numFmtId="0" fontId="2" fillId="7" borderId="29" xfId="0" applyFont="1" applyFill="1" applyBorder="1" applyAlignment="1" applyProtection="1">
      <alignment horizontal="center" vertical="center" wrapText="1"/>
      <protection locked="0"/>
    </xf>
    <xf numFmtId="0" fontId="2" fillId="7" borderId="12" xfId="0" applyFont="1" applyFill="1" applyBorder="1" applyAlignment="1" applyProtection="1">
      <alignment horizontal="center" vertical="center" wrapText="1"/>
      <protection locked="0"/>
    </xf>
    <xf numFmtId="0" fontId="2" fillId="7" borderId="10" xfId="0" applyFont="1" applyFill="1" applyBorder="1" applyAlignment="1" applyProtection="1">
      <alignment horizontal="center" vertical="center" wrapText="1"/>
      <protection locked="0"/>
    </xf>
    <xf numFmtId="0" fontId="2" fillId="7" borderId="56" xfId="0" applyFont="1" applyFill="1" applyBorder="1" applyAlignment="1" applyProtection="1">
      <alignment horizontal="center" vertical="center" wrapText="1"/>
      <protection locked="0"/>
    </xf>
    <xf numFmtId="0" fontId="2" fillId="7" borderId="57" xfId="0" applyFont="1" applyFill="1" applyBorder="1" applyAlignment="1" applyProtection="1">
      <alignment horizontal="center" vertical="center" wrapText="1"/>
      <protection locked="0"/>
    </xf>
    <xf numFmtId="0" fontId="14" fillId="0" borderId="55" xfId="0" applyFont="1" applyBorder="1" applyAlignment="1" applyProtection="1">
      <alignment horizontal="center" vertical="center" wrapText="1"/>
      <protection hidden="1"/>
    </xf>
    <xf numFmtId="0" fontId="14" fillId="0" borderId="47" xfId="0" applyFont="1" applyBorder="1" applyAlignment="1" applyProtection="1">
      <alignment horizontal="center" vertical="center" wrapText="1"/>
      <protection hidden="1"/>
    </xf>
    <xf numFmtId="0" fontId="37" fillId="0" borderId="48" xfId="0" applyFont="1" applyBorder="1" applyAlignment="1" applyProtection="1">
      <alignment horizontal="center" wrapText="1"/>
      <protection hidden="1"/>
    </xf>
    <xf numFmtId="0" fontId="37" fillId="0" borderId="49" xfId="0" applyFont="1" applyBorder="1" applyAlignment="1" applyProtection="1">
      <alignment horizontal="center" wrapText="1"/>
      <protection hidden="1"/>
    </xf>
    <xf numFmtId="0" fontId="37" fillId="0" borderId="50" xfId="0" applyFont="1" applyBorder="1" applyAlignment="1" applyProtection="1">
      <alignment horizontal="center" wrapText="1"/>
      <protection hidden="1"/>
    </xf>
    <xf numFmtId="0" fontId="2" fillId="6" borderId="56" xfId="0" applyFont="1" applyFill="1" applyBorder="1" applyAlignment="1" applyProtection="1">
      <alignment horizontal="center" vertical="center" wrapText="1"/>
      <protection locked="0"/>
    </xf>
    <xf numFmtId="0" fontId="2" fillId="6" borderId="57" xfId="0" applyFont="1" applyFill="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hidden="1"/>
    </xf>
    <xf numFmtId="0" fontId="2" fillId="0" borderId="45" xfId="0" applyFont="1" applyBorder="1" applyAlignment="1" applyProtection="1">
      <alignment horizontal="center" vertical="center" wrapText="1"/>
      <protection hidden="1"/>
    </xf>
    <xf numFmtId="0" fontId="2" fillId="0" borderId="46" xfId="0" applyFont="1" applyBorder="1" applyAlignment="1" applyProtection="1">
      <alignment horizontal="center" vertical="center" wrapText="1"/>
      <protection hidden="1"/>
    </xf>
    <xf numFmtId="0" fontId="22" fillId="0" borderId="42" xfId="0" applyFont="1" applyBorder="1" applyAlignment="1" applyProtection="1">
      <alignment horizontal="left" vertical="center" wrapText="1"/>
      <protection hidden="1"/>
    </xf>
    <xf numFmtId="0" fontId="22" fillId="0" borderId="39" xfId="0" applyFont="1" applyBorder="1" applyAlignment="1" applyProtection="1">
      <alignment horizontal="left" vertical="center" wrapText="1"/>
      <protection hidden="1"/>
    </xf>
    <xf numFmtId="0" fontId="22" fillId="0" borderId="40" xfId="0" applyFont="1" applyBorder="1" applyAlignment="1" applyProtection="1">
      <alignment horizontal="left" vertical="center" wrapText="1"/>
      <protection hidden="1"/>
    </xf>
    <xf numFmtId="0" fontId="22" fillId="0" borderId="45" xfId="0" applyFont="1" applyBorder="1" applyAlignment="1" applyProtection="1">
      <alignment horizontal="left" vertical="center" wrapText="1"/>
      <protection hidden="1"/>
    </xf>
    <xf numFmtId="0" fontId="22" fillId="0" borderId="46" xfId="0" applyFont="1" applyBorder="1" applyAlignment="1" applyProtection="1">
      <alignment horizontal="left" vertical="center" wrapText="1"/>
      <protection hidden="1"/>
    </xf>
    <xf numFmtId="0" fontId="22" fillId="0" borderId="45" xfId="0" applyFont="1" applyBorder="1" applyAlignment="1" applyProtection="1">
      <alignment horizontal="center" wrapText="1"/>
      <protection hidden="1"/>
    </xf>
    <xf numFmtId="0" fontId="22" fillId="0" borderId="46" xfId="0" applyFont="1" applyBorder="1" applyAlignment="1" applyProtection="1">
      <alignment horizontal="center" wrapText="1"/>
      <protection hidden="1"/>
    </xf>
    <xf numFmtId="0" fontId="22" fillId="0" borderId="39" xfId="0" applyFont="1" applyBorder="1" applyAlignment="1" applyProtection="1">
      <alignment horizontal="center" wrapText="1"/>
      <protection hidden="1"/>
    </xf>
    <xf numFmtId="0" fontId="22" fillId="0" borderId="40" xfId="0" applyFont="1" applyBorder="1" applyAlignment="1" applyProtection="1">
      <alignment horizontal="center" wrapText="1"/>
      <protection hidden="1"/>
    </xf>
    <xf numFmtId="0" fontId="23" fillId="3" borderId="45" xfId="0" applyFont="1" applyFill="1" applyBorder="1" applyAlignment="1" applyProtection="1">
      <alignment horizontal="center" wrapText="1"/>
      <protection hidden="1"/>
    </xf>
    <xf numFmtId="0" fontId="23" fillId="3" borderId="46" xfId="0" applyFont="1" applyFill="1" applyBorder="1" applyAlignment="1" applyProtection="1">
      <alignment horizontal="center" wrapText="1"/>
      <protection hidden="1"/>
    </xf>
    <xf numFmtId="0" fontId="22" fillId="0" borderId="49" xfId="0" applyFont="1" applyBorder="1" applyAlignment="1" applyProtection="1">
      <alignment horizontal="center" wrapText="1"/>
      <protection hidden="1"/>
    </xf>
    <xf numFmtId="0" fontId="22" fillId="0" borderId="50" xfId="0" applyFont="1" applyBorder="1" applyAlignment="1" applyProtection="1">
      <alignment horizontal="center" wrapText="1"/>
      <protection hidden="1"/>
    </xf>
    <xf numFmtId="0" fontId="22" fillId="0" borderId="44" xfId="0" applyFont="1" applyBorder="1" applyAlignment="1" applyProtection="1">
      <alignment horizontal="left" vertical="center" wrapText="1"/>
      <protection hidden="1"/>
    </xf>
    <xf numFmtId="0" fontId="22" fillId="0" borderId="36"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37" xfId="0" applyFont="1" applyBorder="1" applyAlignment="1" applyProtection="1">
      <alignment horizontal="left" vertical="center" wrapText="1"/>
      <protection hidden="1"/>
    </xf>
    <xf numFmtId="0" fontId="22" fillId="0" borderId="38" xfId="0" applyFont="1" applyBorder="1" applyAlignment="1" applyProtection="1">
      <alignment horizontal="left" vertical="center" wrapText="1"/>
      <protection hidden="1"/>
    </xf>
    <xf numFmtId="0" fontId="22" fillId="0" borderId="44" xfId="0" applyFont="1" applyBorder="1" applyAlignment="1" applyProtection="1">
      <alignment horizontal="center" vertical="center" wrapText="1"/>
      <protection hidden="1"/>
    </xf>
    <xf numFmtId="0" fontId="22" fillId="0" borderId="46" xfId="0" applyFont="1" applyBorder="1" applyAlignment="1" applyProtection="1">
      <alignment horizontal="center" vertical="center" wrapText="1"/>
      <protection hidden="1"/>
    </xf>
    <xf numFmtId="0" fontId="22" fillId="0" borderId="36" xfId="0" applyFont="1" applyBorder="1" applyAlignment="1" applyProtection="1">
      <alignment horizontal="center" vertical="center" wrapText="1"/>
      <protection hidden="1"/>
    </xf>
    <xf numFmtId="0" fontId="22" fillId="0" borderId="37" xfId="0" applyFont="1" applyBorder="1" applyAlignment="1" applyProtection="1">
      <alignment horizontal="center" vertical="center" wrapText="1"/>
      <protection hidden="1"/>
    </xf>
    <xf numFmtId="0" fontId="22" fillId="0" borderId="38" xfId="0" applyFont="1" applyBorder="1" applyAlignment="1" applyProtection="1">
      <alignment horizontal="center" vertical="center" wrapText="1"/>
      <protection hidden="1"/>
    </xf>
    <xf numFmtId="0" fontId="22" fillId="0" borderId="40" xfId="0" applyFont="1" applyBorder="1" applyAlignment="1" applyProtection="1">
      <alignment horizontal="center" vertical="center" wrapText="1"/>
      <protection hidden="1"/>
    </xf>
    <xf numFmtId="0" fontId="22" fillId="0" borderId="35" xfId="0" applyFont="1" applyBorder="1" applyAlignment="1" applyProtection="1">
      <alignment horizontal="center" vertical="center" wrapText="1"/>
      <protection hidden="1"/>
    </xf>
    <xf numFmtId="0" fontId="22" fillId="0" borderId="10"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22" fillId="0" borderId="12" xfId="0" applyFont="1" applyBorder="1" applyAlignment="1" applyProtection="1">
      <alignment horizontal="center" vertical="center" wrapText="1"/>
      <protection hidden="1"/>
    </xf>
    <xf numFmtId="0" fontId="22" fillId="0" borderId="3" xfId="0" applyFont="1" applyBorder="1" applyAlignment="1" applyProtection="1">
      <alignment horizontal="center" vertical="center" wrapText="1"/>
      <protection hidden="1"/>
    </xf>
    <xf numFmtId="0" fontId="22" fillId="0" borderId="42"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22" fillId="0" borderId="2" xfId="0" applyFont="1" applyBorder="1" applyAlignment="1" applyProtection="1">
      <alignment horizontal="center" vertical="center" wrapText="1"/>
      <protection hidden="1"/>
    </xf>
    <xf numFmtId="0" fontId="22" fillId="0" borderId="70" xfId="0" applyFont="1" applyBorder="1" applyAlignment="1" applyProtection="1">
      <alignment horizontal="center" vertical="center" wrapText="1"/>
      <protection hidden="1"/>
    </xf>
    <xf numFmtId="0" fontId="22" fillId="0" borderId="27" xfId="0" applyFont="1" applyBorder="1" applyAlignment="1" applyProtection="1">
      <alignment horizontal="center" vertical="center" wrapText="1"/>
      <protection hidden="1"/>
    </xf>
    <xf numFmtId="0" fontId="22" fillId="0" borderId="41" xfId="0" applyFont="1" applyBorder="1" applyAlignment="1" applyProtection="1">
      <alignment horizontal="center" vertical="center" wrapText="1"/>
      <protection hidden="1"/>
    </xf>
    <xf numFmtId="0" fontId="22" fillId="0" borderId="4" xfId="0" applyFont="1" applyBorder="1" applyAlignment="1" applyProtection="1">
      <alignment horizontal="center" vertical="center" wrapText="1"/>
      <protection hidden="1"/>
    </xf>
    <xf numFmtId="0" fontId="22" fillId="0" borderId="6" xfId="0" applyFont="1" applyBorder="1" applyAlignment="1" applyProtection="1">
      <alignment horizontal="center" vertical="center" wrapText="1"/>
      <protection hidden="1"/>
    </xf>
    <xf numFmtId="0" fontId="22" fillId="0" borderId="5" xfId="0" applyFont="1" applyBorder="1" applyAlignment="1" applyProtection="1">
      <alignment horizontal="center" vertical="center" wrapText="1"/>
      <protection hidden="1"/>
    </xf>
    <xf numFmtId="0" fontId="22" fillId="0" borderId="68" xfId="0" applyFont="1" applyBorder="1" applyAlignment="1" applyProtection="1">
      <alignment horizontal="center" vertical="center" wrapText="1"/>
      <protection hidden="1"/>
    </xf>
    <xf numFmtId="0" fontId="22" fillId="0" borderId="45"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39" xfId="0" applyFont="1" applyBorder="1" applyAlignment="1" applyProtection="1">
      <alignment horizontal="center" vertical="center" wrapText="1"/>
      <protection hidden="1"/>
    </xf>
    <xf numFmtId="0" fontId="23" fillId="3" borderId="44" xfId="0" applyFont="1" applyFill="1" applyBorder="1" applyAlignment="1" applyProtection="1">
      <alignment horizontal="center" vertical="center" wrapText="1"/>
      <protection hidden="1"/>
    </xf>
    <xf numFmtId="0" fontId="23" fillId="3" borderId="45" xfId="0" applyFont="1" applyFill="1" applyBorder="1" applyAlignment="1" applyProtection="1">
      <alignment horizontal="center" vertical="center" wrapText="1"/>
      <protection hidden="1"/>
    </xf>
    <xf numFmtId="0" fontId="23" fillId="3" borderId="36"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3" fillId="3" borderId="46" xfId="0" applyFont="1" applyFill="1" applyBorder="1" applyAlignment="1" applyProtection="1">
      <alignment horizontal="center" vertical="center" wrapText="1"/>
      <protection hidden="1"/>
    </xf>
    <xf numFmtId="0" fontId="23" fillId="3" borderId="37" xfId="0" applyFont="1" applyFill="1" applyBorder="1" applyAlignment="1" applyProtection="1">
      <alignment horizontal="center" vertical="center" wrapText="1"/>
      <protection hidden="1"/>
    </xf>
    <xf numFmtId="0" fontId="23" fillId="3" borderId="52" xfId="0" applyFont="1" applyFill="1" applyBorder="1" applyAlignment="1" applyProtection="1">
      <alignment horizontal="center" vertical="center" wrapText="1"/>
      <protection hidden="1"/>
    </xf>
    <xf numFmtId="0" fontId="23" fillId="3" borderId="51" xfId="0" applyFont="1" applyFill="1" applyBorder="1" applyAlignment="1" applyProtection="1">
      <alignment horizontal="center" vertical="center" wrapText="1"/>
      <protection hidden="1"/>
    </xf>
    <xf numFmtId="0" fontId="23" fillId="3" borderId="39" xfId="0" applyFont="1" applyFill="1" applyBorder="1" applyAlignment="1" applyProtection="1">
      <alignment horizontal="center" vertical="center" wrapText="1"/>
      <protection hidden="1"/>
    </xf>
    <xf numFmtId="0" fontId="23" fillId="3" borderId="40" xfId="0" applyFont="1" applyFill="1" applyBorder="1" applyAlignment="1" applyProtection="1">
      <alignment horizontal="center" vertical="center" wrapText="1"/>
      <protection hidden="1"/>
    </xf>
    <xf numFmtId="0" fontId="24" fillId="0" borderId="44" xfId="0" applyFont="1" applyBorder="1" applyAlignment="1" applyProtection="1">
      <alignment horizontal="left" vertical="top" wrapText="1"/>
      <protection hidden="1"/>
    </xf>
    <xf numFmtId="0" fontId="24" fillId="0" borderId="45" xfId="0" applyFont="1" applyBorder="1" applyAlignment="1" applyProtection="1">
      <alignment horizontal="left" vertical="top" wrapText="1"/>
      <protection hidden="1"/>
    </xf>
    <xf numFmtId="0" fontId="24" fillId="0" borderId="46" xfId="0" applyFont="1" applyBorder="1" applyAlignment="1" applyProtection="1">
      <alignment horizontal="left" vertical="top" wrapText="1"/>
      <protection hidden="1"/>
    </xf>
    <xf numFmtId="0" fontId="24" fillId="0" borderId="36" xfId="0" applyFont="1" applyBorder="1" applyAlignment="1" applyProtection="1">
      <alignment horizontal="left" vertical="top" wrapText="1"/>
      <protection hidden="1"/>
    </xf>
    <xf numFmtId="0" fontId="24" fillId="0" borderId="0" xfId="0" applyFont="1" applyAlignment="1" applyProtection="1">
      <alignment horizontal="left" vertical="top" wrapText="1"/>
      <protection hidden="1"/>
    </xf>
    <xf numFmtId="0" fontId="24" fillId="0" borderId="37" xfId="0" applyFont="1" applyBorder="1" applyAlignment="1" applyProtection="1">
      <alignment horizontal="left" vertical="top" wrapText="1"/>
      <protection hidden="1"/>
    </xf>
    <xf numFmtId="0" fontId="24" fillId="0" borderId="38" xfId="0" applyFont="1" applyBorder="1" applyAlignment="1" applyProtection="1">
      <alignment horizontal="left" vertical="top" wrapText="1"/>
      <protection hidden="1"/>
    </xf>
    <xf numFmtId="0" fontId="24" fillId="0" borderId="39" xfId="0" applyFont="1" applyBorder="1" applyAlignment="1" applyProtection="1">
      <alignment horizontal="left" vertical="top" wrapText="1"/>
      <protection hidden="1"/>
    </xf>
    <xf numFmtId="0" fontId="24" fillId="0" borderId="40" xfId="0" applyFont="1" applyBorder="1" applyAlignment="1" applyProtection="1">
      <alignment horizontal="left" vertical="top" wrapText="1"/>
      <protection hidden="1"/>
    </xf>
    <xf numFmtId="0" fontId="23" fillId="3" borderId="44" xfId="0" applyFont="1" applyFill="1" applyBorder="1" applyAlignment="1" applyProtection="1">
      <alignment horizontal="left" vertical="center" wrapText="1"/>
      <protection hidden="1"/>
    </xf>
    <xf numFmtId="0" fontId="23" fillId="3" borderId="46" xfId="0" applyFont="1" applyFill="1" applyBorder="1" applyAlignment="1" applyProtection="1">
      <alignment horizontal="left" vertical="center" wrapText="1"/>
      <protection hidden="1"/>
    </xf>
    <xf numFmtId="0" fontId="23" fillId="3" borderId="36" xfId="0" applyFont="1" applyFill="1" applyBorder="1" applyAlignment="1" applyProtection="1">
      <alignment horizontal="left" vertical="center" wrapText="1"/>
      <protection hidden="1"/>
    </xf>
    <xf numFmtId="0" fontId="23" fillId="3" borderId="37" xfId="0" applyFont="1" applyFill="1" applyBorder="1" applyAlignment="1" applyProtection="1">
      <alignment horizontal="left" vertical="center" wrapText="1"/>
      <protection hidden="1"/>
    </xf>
    <xf numFmtId="0" fontId="23" fillId="3" borderId="38" xfId="0" applyFont="1" applyFill="1" applyBorder="1" applyAlignment="1" applyProtection="1">
      <alignment horizontal="left" vertical="center" wrapText="1"/>
      <protection hidden="1"/>
    </xf>
    <xf numFmtId="0" fontId="23" fillId="3" borderId="40" xfId="0" applyFont="1" applyFill="1" applyBorder="1" applyAlignment="1" applyProtection="1">
      <alignment horizontal="left" vertical="center" wrapText="1"/>
      <protection hidden="1"/>
    </xf>
    <xf numFmtId="0" fontId="23" fillId="3" borderId="48" xfId="0" applyFont="1" applyFill="1" applyBorder="1" applyAlignment="1" applyProtection="1">
      <alignment horizontal="left" vertical="center" wrapText="1"/>
      <protection hidden="1"/>
    </xf>
    <xf numFmtId="0" fontId="23" fillId="3" borderId="50" xfId="0" applyFont="1" applyFill="1" applyBorder="1" applyAlignment="1" applyProtection="1">
      <alignment horizontal="left" vertical="center" wrapText="1"/>
      <protection hidden="1"/>
    </xf>
    <xf numFmtId="0" fontId="24" fillId="0" borderId="44" xfId="0" applyFont="1" applyBorder="1" applyAlignment="1" applyProtection="1">
      <alignment horizontal="center" vertical="center" wrapText="1"/>
      <protection hidden="1"/>
    </xf>
    <xf numFmtId="0" fontId="24" fillId="0" borderId="45" xfId="0" applyFont="1" applyBorder="1" applyAlignment="1" applyProtection="1">
      <alignment horizontal="center" vertical="center" wrapText="1"/>
      <protection hidden="1"/>
    </xf>
    <xf numFmtId="0" fontId="24" fillId="0" borderId="38" xfId="0" applyFont="1" applyBorder="1" applyAlignment="1" applyProtection="1">
      <alignment horizontal="center" vertical="center" wrapText="1"/>
      <protection hidden="1"/>
    </xf>
    <xf numFmtId="0" fontId="24" fillId="0" borderId="39" xfId="0" applyFont="1" applyBorder="1" applyAlignment="1" applyProtection="1">
      <alignment horizontal="center" vertical="center" wrapText="1"/>
      <protection hidden="1"/>
    </xf>
    <xf numFmtId="0" fontId="24" fillId="0" borderId="46" xfId="0" applyFont="1" applyBorder="1" applyAlignment="1" applyProtection="1">
      <alignment horizontal="center" vertical="center" wrapText="1"/>
      <protection hidden="1"/>
    </xf>
    <xf numFmtId="0" fontId="24" fillId="0" borderId="36" xfId="0" applyFont="1" applyBorder="1" applyAlignment="1" applyProtection="1">
      <alignment horizontal="center" vertical="center" wrapText="1"/>
      <protection hidden="1"/>
    </xf>
    <xf numFmtId="0" fontId="24" fillId="0" borderId="37" xfId="0" applyFont="1" applyBorder="1" applyAlignment="1" applyProtection="1">
      <alignment horizontal="center" vertical="center" wrapText="1"/>
      <protection hidden="1"/>
    </xf>
    <xf numFmtId="0" fontId="24" fillId="0" borderId="40" xfId="0" applyFont="1" applyBorder="1" applyAlignment="1" applyProtection="1">
      <alignment horizontal="center" vertical="center" wrapText="1"/>
      <protection hidden="1"/>
    </xf>
    <xf numFmtId="0" fontId="0" fillId="0" borderId="20" xfId="0" applyBorder="1" applyAlignment="1" applyProtection="1">
      <alignment horizontal="center" vertical="center"/>
      <protection locked="0" hidden="1"/>
    </xf>
    <xf numFmtId="0" fontId="0" fillId="0" borderId="8" xfId="0" applyBorder="1" applyAlignment="1" applyProtection="1">
      <alignment horizontal="center" vertical="center"/>
      <protection locked="0" hidden="1"/>
    </xf>
    <xf numFmtId="0" fontId="0" fillId="0" borderId="21" xfId="0" applyBorder="1" applyAlignment="1" applyProtection="1">
      <alignment horizontal="center" vertical="center"/>
      <protection locked="0" hidden="1"/>
    </xf>
    <xf numFmtId="0" fontId="2" fillId="7" borderId="15" xfId="0" applyFont="1" applyFill="1" applyBorder="1" applyAlignment="1" applyProtection="1">
      <alignment horizontal="center" vertical="center" wrapText="1"/>
      <protection locked="0"/>
    </xf>
    <xf numFmtId="0" fontId="2" fillId="7" borderId="26" xfId="0" applyFont="1" applyFill="1" applyBorder="1" applyAlignment="1" applyProtection="1">
      <alignment horizontal="center" vertical="center" wrapText="1"/>
      <protection locked="0"/>
    </xf>
    <xf numFmtId="0" fontId="2" fillId="6" borderId="8" xfId="0" applyFont="1" applyFill="1" applyBorder="1" applyAlignment="1" applyProtection="1">
      <alignment horizontal="center" vertical="center" wrapText="1"/>
      <protection locked="0"/>
    </xf>
    <xf numFmtId="0" fontId="2" fillId="6" borderId="21" xfId="0" applyFont="1" applyFill="1" applyBorder="1" applyAlignment="1" applyProtection="1">
      <alignment horizontal="center" vertical="center" wrapText="1"/>
      <protection locked="0"/>
    </xf>
    <xf numFmtId="0" fontId="2" fillId="7" borderId="8" xfId="0" applyFont="1" applyFill="1" applyBorder="1" applyAlignment="1" applyProtection="1">
      <alignment horizontal="center" vertical="center" wrapText="1"/>
      <protection locked="0"/>
    </xf>
    <xf numFmtId="0" fontId="2" fillId="7" borderId="21" xfId="0" applyFont="1" applyFill="1" applyBorder="1" applyAlignment="1" applyProtection="1">
      <alignment horizontal="center" vertical="center" wrapText="1"/>
      <protection locked="0"/>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4" fillId="0" borderId="45" xfId="0" applyFont="1" applyBorder="1" applyAlignment="1" applyProtection="1">
      <alignment horizontal="left" vertical="center" wrapText="1"/>
      <protection hidden="1"/>
    </xf>
    <xf numFmtId="0" fontId="24" fillId="0" borderId="46" xfId="0" applyFont="1" applyBorder="1" applyAlignment="1" applyProtection="1">
      <alignment horizontal="left" vertical="center" wrapText="1"/>
      <protection hidden="1"/>
    </xf>
    <xf numFmtId="0" fontId="24" fillId="0" borderId="39" xfId="0" applyFont="1" applyBorder="1" applyAlignment="1" applyProtection="1">
      <alignment horizontal="left" vertical="center" wrapText="1"/>
      <protection hidden="1"/>
    </xf>
    <xf numFmtId="0" fontId="24" fillId="0" borderId="40" xfId="0" applyFont="1" applyBorder="1" applyAlignment="1" applyProtection="1">
      <alignment horizontal="left" vertical="center" wrapText="1"/>
      <protection hidden="1"/>
    </xf>
    <xf numFmtId="0" fontId="24" fillId="0" borderId="44" xfId="0" applyFont="1" applyBorder="1" applyAlignment="1" applyProtection="1">
      <alignment horizontal="left" vertical="center" wrapText="1"/>
      <protection hidden="1"/>
    </xf>
    <xf numFmtId="0" fontId="24" fillId="0" borderId="36" xfId="0" applyFont="1" applyBorder="1" applyAlignment="1" applyProtection="1">
      <alignment horizontal="left" vertical="center" wrapText="1"/>
      <protection hidden="1"/>
    </xf>
    <xf numFmtId="0" fontId="24" fillId="0" borderId="0" xfId="0" applyFont="1" applyAlignment="1" applyProtection="1">
      <alignment horizontal="left" vertical="center" wrapText="1"/>
      <protection hidden="1"/>
    </xf>
    <xf numFmtId="0" fontId="24" fillId="0" borderId="37" xfId="0" applyFont="1" applyBorder="1" applyAlignment="1" applyProtection="1">
      <alignment horizontal="left" vertical="center" wrapText="1"/>
      <protection hidden="1"/>
    </xf>
    <xf numFmtId="0" fontId="24" fillId="0" borderId="38" xfId="0" applyFont="1" applyBorder="1" applyAlignment="1" applyProtection="1">
      <alignment horizontal="left" vertical="center" wrapText="1"/>
      <protection hidden="1"/>
    </xf>
    <xf numFmtId="0" fontId="24" fillId="0" borderId="48" xfId="0" applyFont="1" applyBorder="1" applyAlignment="1" applyProtection="1">
      <alignment horizontal="left" vertical="center" wrapText="1"/>
      <protection hidden="1"/>
    </xf>
    <xf numFmtId="0" fontId="24" fillId="0" borderId="49" xfId="0" applyFont="1" applyBorder="1" applyAlignment="1" applyProtection="1">
      <alignment horizontal="left" vertical="center" wrapText="1"/>
      <protection hidden="1"/>
    </xf>
    <xf numFmtId="0" fontId="24" fillId="0" borderId="50" xfId="0" applyFont="1" applyBorder="1" applyAlignment="1" applyProtection="1">
      <alignment horizontal="left" vertical="center" wrapText="1"/>
      <protection hidden="1"/>
    </xf>
    <xf numFmtId="0" fontId="23" fillId="3" borderId="48" xfId="0" applyFont="1" applyFill="1" applyBorder="1" applyAlignment="1" applyProtection="1">
      <alignment horizontal="center" wrapText="1"/>
      <protection hidden="1"/>
    </xf>
    <xf numFmtId="0" fontId="23" fillId="3" borderId="49" xfId="0" applyFont="1" applyFill="1" applyBorder="1" applyAlignment="1" applyProtection="1">
      <alignment horizontal="center" wrapText="1"/>
      <protection hidden="1"/>
    </xf>
    <xf numFmtId="0" fontId="23" fillId="3" borderId="50" xfId="0" applyFont="1" applyFill="1" applyBorder="1" applyAlignment="1" applyProtection="1">
      <alignment horizontal="center" wrapText="1"/>
      <protection hidden="1"/>
    </xf>
    <xf numFmtId="0" fontId="22" fillId="0" borderId="48" xfId="0" applyFont="1" applyBorder="1" applyAlignment="1" applyProtection="1">
      <alignment horizontal="center" vertical="center" wrapText="1"/>
      <protection hidden="1"/>
    </xf>
    <xf numFmtId="0" fontId="22" fillId="0" borderId="49" xfId="0" applyFont="1" applyBorder="1" applyAlignment="1" applyProtection="1">
      <alignment horizontal="center" vertical="center" wrapText="1"/>
      <protection hidden="1"/>
    </xf>
    <xf numFmtId="0" fontId="22" fillId="0" borderId="50" xfId="0" applyFont="1" applyBorder="1" applyAlignment="1" applyProtection="1">
      <alignment horizontal="center" vertical="center" wrapText="1"/>
      <protection hidden="1"/>
    </xf>
    <xf numFmtId="0" fontId="24" fillId="0" borderId="48" xfId="0" applyFont="1" applyBorder="1" applyAlignment="1" applyProtection="1">
      <alignment horizontal="center" wrapText="1"/>
      <protection hidden="1"/>
    </xf>
    <xf numFmtId="0" fontId="24" fillId="0" borderId="49" xfId="0" applyFont="1" applyBorder="1" applyAlignment="1" applyProtection="1">
      <alignment horizontal="center" wrapText="1"/>
      <protection hidden="1"/>
    </xf>
    <xf numFmtId="0" fontId="24" fillId="0" borderId="50" xfId="0" applyFont="1" applyBorder="1" applyAlignment="1" applyProtection="1">
      <alignment horizontal="center" wrapText="1"/>
      <protection hidden="1"/>
    </xf>
    <xf numFmtId="0" fontId="23" fillId="3" borderId="48" xfId="0" applyFont="1" applyFill="1" applyBorder="1" applyAlignment="1" applyProtection="1">
      <alignment horizontal="left" wrapText="1"/>
      <protection hidden="1"/>
    </xf>
    <xf numFmtId="0" fontId="23" fillId="3" borderId="50" xfId="0" applyFont="1" applyFill="1" applyBorder="1" applyAlignment="1" applyProtection="1">
      <alignment horizontal="left" wrapText="1"/>
      <protection hidden="1"/>
    </xf>
    <xf numFmtId="14" fontId="24" fillId="0" borderId="44" xfId="0" applyNumberFormat="1" applyFont="1" applyBorder="1" applyAlignment="1" applyProtection="1">
      <alignment horizontal="center" wrapText="1"/>
      <protection hidden="1"/>
    </xf>
    <xf numFmtId="0" fontId="24" fillId="0" borderId="45" xfId="0" applyFont="1" applyBorder="1" applyAlignment="1" applyProtection="1">
      <alignment horizontal="center" wrapText="1"/>
      <protection hidden="1"/>
    </xf>
    <xf numFmtId="0" fontId="24" fillId="0" borderId="46" xfId="0" applyFont="1" applyBorder="1" applyAlignment="1" applyProtection="1">
      <alignment horizontal="center" wrapText="1"/>
      <protection hidden="1"/>
    </xf>
    <xf numFmtId="0" fontId="24" fillId="0" borderId="0" xfId="0" applyFont="1" applyAlignment="1" applyProtection="1">
      <alignment horizontal="center" vertical="center" wrapText="1"/>
      <protection hidden="1"/>
    </xf>
    <xf numFmtId="0" fontId="24" fillId="0" borderId="38" xfId="0" applyFont="1" applyBorder="1" applyAlignment="1" applyProtection="1">
      <alignment horizontal="center" wrapText="1"/>
      <protection hidden="1"/>
    </xf>
    <xf numFmtId="0" fontId="24" fillId="0" borderId="39" xfId="0" applyFont="1" applyBorder="1" applyAlignment="1" applyProtection="1">
      <alignment horizontal="center" wrapText="1"/>
      <protection hidden="1"/>
    </xf>
    <xf numFmtId="0" fontId="24" fillId="0" borderId="40" xfId="0" applyFont="1" applyBorder="1" applyAlignment="1" applyProtection="1">
      <alignment horizontal="center" wrapText="1"/>
      <protection hidden="1"/>
    </xf>
    <xf numFmtId="0" fontId="24" fillId="3" borderId="52" xfId="0" applyFont="1" applyFill="1" applyBorder="1" applyAlignment="1" applyProtection="1">
      <alignment horizontal="center" wrapText="1"/>
      <protection hidden="1"/>
    </xf>
    <xf numFmtId="0" fontId="24" fillId="3" borderId="51" xfId="0" applyFont="1" applyFill="1" applyBorder="1" applyAlignment="1" applyProtection="1">
      <alignment horizontal="center" wrapText="1"/>
      <protection hidden="1"/>
    </xf>
    <xf numFmtId="0" fontId="24" fillId="3" borderId="53" xfId="0" applyFont="1" applyFill="1" applyBorder="1" applyAlignment="1" applyProtection="1">
      <alignment horizontal="center" wrapText="1"/>
      <protection hidden="1"/>
    </xf>
    <xf numFmtId="0" fontId="23" fillId="3" borderId="48" xfId="0" applyFont="1" applyFill="1" applyBorder="1" applyAlignment="1" applyProtection="1">
      <alignment horizontal="center" vertical="center" wrapText="1"/>
      <protection hidden="1"/>
    </xf>
    <xf numFmtId="0" fontId="23" fillId="3" borderId="49" xfId="0" applyFont="1" applyFill="1" applyBorder="1" applyAlignment="1" applyProtection="1">
      <alignment horizontal="center" vertical="center" wrapText="1"/>
      <protection hidden="1"/>
    </xf>
    <xf numFmtId="0" fontId="23" fillId="3" borderId="50" xfId="0" applyFont="1" applyFill="1" applyBorder="1" applyAlignment="1" applyProtection="1">
      <alignment horizontal="center" vertical="center" wrapText="1"/>
      <protection hidden="1"/>
    </xf>
    <xf numFmtId="0" fontId="23" fillId="3" borderId="44" xfId="0" applyFont="1" applyFill="1" applyBorder="1" applyAlignment="1" applyProtection="1">
      <alignment horizontal="center" wrapText="1"/>
      <protection hidden="1"/>
    </xf>
    <xf numFmtId="0" fontId="23" fillId="3" borderId="20" xfId="0" applyFont="1" applyFill="1" applyBorder="1" applyAlignment="1" applyProtection="1">
      <alignment horizontal="right" vertical="center" wrapText="1"/>
      <protection hidden="1"/>
    </xf>
    <xf numFmtId="0" fontId="23" fillId="3" borderId="8" xfId="0" applyFont="1" applyFill="1" applyBorder="1" applyAlignment="1" applyProtection="1">
      <alignment horizontal="right" vertical="center" wrapText="1"/>
      <protection hidden="1"/>
    </xf>
    <xf numFmtId="0" fontId="22" fillId="3" borderId="36" xfId="0" applyFont="1" applyFill="1" applyBorder="1" applyAlignment="1" applyProtection="1">
      <alignment horizontal="center" wrapText="1"/>
      <protection hidden="1"/>
    </xf>
    <xf numFmtId="0" fontId="22" fillId="3" borderId="0" xfId="0" applyFont="1" applyFill="1" applyAlignment="1" applyProtection="1">
      <alignment horizontal="center" wrapText="1"/>
      <protection hidden="1"/>
    </xf>
    <xf numFmtId="0" fontId="23" fillId="3" borderId="36" xfId="0" applyFont="1" applyFill="1" applyBorder="1" applyAlignment="1" applyProtection="1">
      <alignment horizontal="right" vertical="center" wrapText="1"/>
      <protection hidden="1"/>
    </xf>
    <xf numFmtId="0" fontId="23" fillId="3" borderId="0" xfId="0" applyFont="1" applyFill="1" applyAlignment="1" applyProtection="1">
      <alignment horizontal="right" vertical="center" wrapText="1"/>
      <protection hidden="1"/>
    </xf>
    <xf numFmtId="20" fontId="23" fillId="3" borderId="20" xfId="0" applyNumberFormat="1" applyFont="1" applyFill="1" applyBorder="1" applyAlignment="1" applyProtection="1">
      <alignment horizontal="right" vertical="center" wrapText="1"/>
      <protection hidden="1"/>
    </xf>
    <xf numFmtId="0" fontId="23" fillId="3" borderId="22" xfId="0" applyFont="1" applyFill="1" applyBorder="1" applyAlignment="1" applyProtection="1">
      <alignment horizontal="right" vertical="center" wrapText="1"/>
      <protection hidden="1"/>
    </xf>
    <xf numFmtId="0" fontId="23" fillId="3" borderId="23" xfId="0" applyFont="1" applyFill="1" applyBorder="1" applyAlignment="1" applyProtection="1">
      <alignment horizontal="right" vertical="center" wrapText="1"/>
      <protection hidden="1"/>
    </xf>
  </cellXfs>
  <cellStyles count="1">
    <cellStyle name="Normal" xfId="0" builtinId="0"/>
  </cellStyles>
  <dxfs count="5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1" defaultTableStyle="TableStyleMedium2" defaultPivotStyle="PivotStyleLight16">
    <tableStyle name="Table Style 1" pivot="0" count="0" xr9:uid="{B2F52AFC-AA79-460C-BBCD-9497E64E911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Radio" checked="Checked" firstButton="1" fmlaLink="ENUM!$AG$2"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Radio" checked="Checked" firstButton="1" fmlaLink="ENUM!$AG$3"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ENUM!$AA$2"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Radio" checked="Checked" firstButton="1" fmlaLink="ENUM!$AG$4"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checked="Checked" firstButton="1" fmlaLink="ENUM!$AG$5"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Radio" checked="Checked" firstButton="1" fmlaLink="ENUM!$AF$2"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Radio" checked="Checked" firstButton="1" fmlaLink="ENUM!$AF$3"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Radio" checked="Checked" firstButton="1" fmlaLink="ENUM!$AF$4"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Radio" checked="Checked" firstButton="1" fmlaLink="ENUM!$AF$5"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checked="Checked" lockText="1" noThreeD="1"/>
</file>

<file path=xl/ctrlProps/ctrlProp150.xml><?xml version="1.0" encoding="utf-8"?>
<formControlPr xmlns="http://schemas.microsoft.com/office/spreadsheetml/2009/9/main" objectType="Radio" checked="Checked" firstButton="1" fmlaLink="ENUM!$AE$2"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checked="Checked" firstButton="1" fmlaLink="ENUM!$AE$3"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Radio" checked="Checked" firstButton="1" fmlaLink="ENUM!$AE$4"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Radio" checked="Checked" firstButton="1" fmlaLink="ENUM!$AE$5"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firstButton="1" fmlaLink="ENUM!$AA$3"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checked="Checked" firstButton="1" fmlaLink="ENUM!$AD$2"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checked="Checked" firstButton="1" fmlaLink="ENUM!$AD$3"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Radio" checked="Checked" firstButton="1" fmlaLink="ENUM!$AD$4"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checked="Checked" firstButton="1" fmlaLink="ENUM!$AD$5"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Radio" checked="Checked" firstButton="1" fmlaLink="ENUM!$AC$2"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Radio" checked="Checked" firstButton="1" fmlaLink="ENUM!$AC$3"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checked="Checked" lockText="1" noThreeD="1"/>
</file>

<file path=xl/ctrlProps/ctrlProp210.xml><?xml version="1.0" encoding="utf-8"?>
<formControlPr xmlns="http://schemas.microsoft.com/office/spreadsheetml/2009/9/main" objectType="Radio" checked="Checked" firstButton="1" fmlaLink="ENUM!$AC$4"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Radio" checked="Checked" firstButton="1" fmlaLink="ENUM!$AC$5"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ENUM!$AA$4"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ENUM!$AA$5"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ENUM!$AA$6"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checked="Checked" firstButton="1" fmlaLink="ENUM!$AB$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checked="Checked" firstButton="1" fmlaLink="ENUM!$AB$2"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checked="Checked" firstButton="1" fmlaLink="ENUM!$AB$3"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fmlaLink="ENUM!$AA$1" lockText="1" noThreeD="1"/>
</file>

<file path=xl/ctrlProps/ctrlProp60.xml><?xml version="1.0" encoding="utf-8"?>
<formControlPr xmlns="http://schemas.microsoft.com/office/spreadsheetml/2009/9/main" objectType="Radio" checked="Checked" firstButton="1" fmlaLink="ENUM!$AB$4"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checked="Checked" firstButton="1" fmlaLink="ENUM!$AB$5"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checked="Checked" firstButton="1" fmlaLink="ENUM!$AC$1"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checked="Checked" firstButton="1" fmlaLink="ENUM!$AD$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checked="Checked" firstButton="1" fmlaLink="ENUM!$AE$1"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checked="Checked" firstButton="1" fmlaLink="ENUM!$AF$1"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checked="Checked" firstButton="1" fmlaLink="ENUM!$AG$1"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95249</xdr:colOff>
      <xdr:row>1</xdr:row>
      <xdr:rowOff>9921</xdr:rowOff>
    </xdr:from>
    <xdr:to>
      <xdr:col>7</xdr:col>
      <xdr:colOff>462803</xdr:colOff>
      <xdr:row>8</xdr:row>
      <xdr:rowOff>171450</xdr:rowOff>
    </xdr:to>
    <xdr:pic>
      <xdr:nvPicPr>
        <xdr:cNvPr id="2" name="Picture 1">
          <a:extLst>
            <a:ext uri="{FF2B5EF4-FFF2-40B4-BE49-F238E27FC236}">
              <a16:creationId xmlns:a16="http://schemas.microsoft.com/office/drawing/2014/main" id="{E875BD47-DAC4-C9DB-724C-5C8054956A90}"/>
            </a:ext>
          </a:extLst>
        </xdr:cNvPr>
        <xdr:cNvPicPr>
          <a:picLocks noChangeAspect="1"/>
        </xdr:cNvPicPr>
      </xdr:nvPicPr>
      <xdr:blipFill>
        <a:blip xmlns:r="http://schemas.openxmlformats.org/officeDocument/2006/relationships" r:embed="rId1"/>
        <a:stretch>
          <a:fillRect/>
        </a:stretch>
      </xdr:blipFill>
      <xdr:spPr>
        <a:xfrm>
          <a:off x="3028949" y="209946"/>
          <a:ext cx="2110629" cy="149502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238125</xdr:colOff>
          <xdr:row>29</xdr:row>
          <xdr:rowOff>0</xdr:rowOff>
        </xdr:from>
        <xdr:to>
          <xdr:col>1</xdr:col>
          <xdr:colOff>457200</xdr:colOff>
          <xdr:row>30</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29</xdr:row>
          <xdr:rowOff>180975</xdr:rowOff>
        </xdr:from>
        <xdr:to>
          <xdr:col>1</xdr:col>
          <xdr:colOff>438150</xdr:colOff>
          <xdr:row>30</xdr:row>
          <xdr:rowOff>180975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30</xdr:row>
          <xdr:rowOff>180975</xdr:rowOff>
        </xdr:from>
        <xdr:to>
          <xdr:col>1</xdr:col>
          <xdr:colOff>466725</xdr:colOff>
          <xdr:row>32</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4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31</xdr:row>
          <xdr:rowOff>180975</xdr:rowOff>
        </xdr:from>
        <xdr:to>
          <xdr:col>1</xdr:col>
          <xdr:colOff>457200</xdr:colOff>
          <xdr:row>32</xdr:row>
          <xdr:rowOff>180975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4</xdr:row>
          <xdr:rowOff>57150</xdr:rowOff>
        </xdr:from>
        <xdr:to>
          <xdr:col>5</xdr:col>
          <xdr:colOff>2305050</xdr:colOff>
          <xdr:row>4</xdr:row>
          <xdr:rowOff>1476375</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E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Obj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xdr:row>
          <xdr:rowOff>247650</xdr:rowOff>
        </xdr:from>
        <xdr:to>
          <xdr:col>5</xdr:col>
          <xdr:colOff>2238375</xdr:colOff>
          <xdr:row>4</xdr:row>
          <xdr:rowOff>447675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E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without challenges (P)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xdr:row>
          <xdr:rowOff>457200</xdr:rowOff>
        </xdr:from>
        <xdr:to>
          <xdr:col>5</xdr:col>
          <xdr:colOff>2295525</xdr:colOff>
          <xdr:row>4</xdr:row>
          <xdr:rowOff>647700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E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some challenges(S)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4</xdr:row>
          <xdr:rowOff>638175</xdr:rowOff>
        </xdr:from>
        <xdr:to>
          <xdr:col>5</xdr:col>
          <xdr:colOff>2286000</xdr:colOff>
          <xdr:row>4</xdr:row>
          <xdr:rowOff>876300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E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major challenges (M)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4</xdr:row>
          <xdr:rowOff>895350</xdr:rowOff>
        </xdr:from>
        <xdr:to>
          <xdr:col>5</xdr:col>
          <xdr:colOff>2209800</xdr:colOff>
          <xdr:row>4</xdr:row>
          <xdr:rowOff>1038225</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E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Unable to perform (U)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57150</xdr:rowOff>
        </xdr:from>
        <xdr:to>
          <xdr:col>5</xdr:col>
          <xdr:colOff>2305050</xdr:colOff>
          <xdr:row>5</xdr:row>
          <xdr:rowOff>1476375</xdr:rowOff>
        </xdr:to>
        <xdr:sp macro="" textlink="">
          <xdr:nvSpPr>
            <xdr:cNvPr id="2061" name="Group Box 13" hidden="1">
              <a:extLst>
                <a:ext uri="{63B3BB69-23CF-44E3-9099-C40C66FF867C}">
                  <a14:compatExt spid="_x0000_s2061"/>
                </a:ext>
                <a:ext uri="{FF2B5EF4-FFF2-40B4-BE49-F238E27FC236}">
                  <a16:creationId xmlns:a16="http://schemas.microsoft.com/office/drawing/2014/main" id="{00000000-0008-0000-0E00-00000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Obj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xdr:row>
          <xdr:rowOff>247650</xdr:rowOff>
        </xdr:from>
        <xdr:to>
          <xdr:col>5</xdr:col>
          <xdr:colOff>2238375</xdr:colOff>
          <xdr:row>5</xdr:row>
          <xdr:rowOff>447675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E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without challenges (P)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xdr:row>
          <xdr:rowOff>457200</xdr:rowOff>
        </xdr:from>
        <xdr:to>
          <xdr:col>5</xdr:col>
          <xdr:colOff>2295525</xdr:colOff>
          <xdr:row>5</xdr:row>
          <xdr:rowOff>647700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E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some challenges(S)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xdr:row>
          <xdr:rowOff>638175</xdr:rowOff>
        </xdr:from>
        <xdr:to>
          <xdr:col>5</xdr:col>
          <xdr:colOff>2286000</xdr:colOff>
          <xdr:row>5</xdr:row>
          <xdr:rowOff>876300</xdr:rowOff>
        </xdr:to>
        <xdr:sp macro="" textlink="">
          <xdr:nvSpPr>
            <xdr:cNvPr id="2064" name="Option Button 16" hidden="1">
              <a:extLst>
                <a:ext uri="{63B3BB69-23CF-44E3-9099-C40C66FF867C}">
                  <a14:compatExt spid="_x0000_s2064"/>
                </a:ext>
                <a:ext uri="{FF2B5EF4-FFF2-40B4-BE49-F238E27FC236}">
                  <a16:creationId xmlns:a16="http://schemas.microsoft.com/office/drawing/2014/main" id="{00000000-0008-0000-0E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major challenges (M)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xdr:row>
          <xdr:rowOff>895350</xdr:rowOff>
        </xdr:from>
        <xdr:to>
          <xdr:col>5</xdr:col>
          <xdr:colOff>2209800</xdr:colOff>
          <xdr:row>5</xdr:row>
          <xdr:rowOff>1038225</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id="{00000000-0008-0000-0E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Unable to perform (U)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xdr:row>
          <xdr:rowOff>1066800</xdr:rowOff>
        </xdr:from>
        <xdr:to>
          <xdr:col>5</xdr:col>
          <xdr:colOff>1981200</xdr:colOff>
          <xdr:row>5</xdr:row>
          <xdr:rowOff>1257300</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E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57150</xdr:rowOff>
        </xdr:from>
        <xdr:to>
          <xdr:col>5</xdr:col>
          <xdr:colOff>2305050</xdr:colOff>
          <xdr:row>6</xdr:row>
          <xdr:rowOff>1476375</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E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Obj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xdr:row>
          <xdr:rowOff>247650</xdr:rowOff>
        </xdr:from>
        <xdr:to>
          <xdr:col>5</xdr:col>
          <xdr:colOff>2238375</xdr:colOff>
          <xdr:row>6</xdr:row>
          <xdr:rowOff>447675</xdr:rowOff>
        </xdr:to>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E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without challenges (P)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xdr:row>
          <xdr:rowOff>457200</xdr:rowOff>
        </xdr:from>
        <xdr:to>
          <xdr:col>5</xdr:col>
          <xdr:colOff>2295525</xdr:colOff>
          <xdr:row>6</xdr:row>
          <xdr:rowOff>647700</xdr:rowOff>
        </xdr:to>
        <xdr:sp macro="" textlink="">
          <xdr:nvSpPr>
            <xdr:cNvPr id="2069" name="Option Button 21" hidden="1">
              <a:extLst>
                <a:ext uri="{63B3BB69-23CF-44E3-9099-C40C66FF867C}">
                  <a14:compatExt spid="_x0000_s2069"/>
                </a:ext>
                <a:ext uri="{FF2B5EF4-FFF2-40B4-BE49-F238E27FC236}">
                  <a16:creationId xmlns:a16="http://schemas.microsoft.com/office/drawing/2014/main" id="{00000000-0008-0000-0E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some challenges(S)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6</xdr:row>
          <xdr:rowOff>638175</xdr:rowOff>
        </xdr:from>
        <xdr:to>
          <xdr:col>5</xdr:col>
          <xdr:colOff>2286000</xdr:colOff>
          <xdr:row>6</xdr:row>
          <xdr:rowOff>876300</xdr:rowOff>
        </xdr:to>
        <xdr:sp macro="" textlink="">
          <xdr:nvSpPr>
            <xdr:cNvPr id="2070" name="Option Button 22" hidden="1">
              <a:extLst>
                <a:ext uri="{63B3BB69-23CF-44E3-9099-C40C66FF867C}">
                  <a14:compatExt spid="_x0000_s2070"/>
                </a:ext>
                <a:ext uri="{FF2B5EF4-FFF2-40B4-BE49-F238E27FC236}">
                  <a16:creationId xmlns:a16="http://schemas.microsoft.com/office/drawing/2014/main" id="{00000000-0008-0000-0E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major challenges (M)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6</xdr:row>
          <xdr:rowOff>895350</xdr:rowOff>
        </xdr:from>
        <xdr:to>
          <xdr:col>5</xdr:col>
          <xdr:colOff>2209800</xdr:colOff>
          <xdr:row>6</xdr:row>
          <xdr:rowOff>1038225</xdr:rowOff>
        </xdr:to>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E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Unable to perform (U)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xdr:row>
          <xdr:rowOff>1066800</xdr:rowOff>
        </xdr:from>
        <xdr:to>
          <xdr:col>5</xdr:col>
          <xdr:colOff>1981200</xdr:colOff>
          <xdr:row>6</xdr:row>
          <xdr:rowOff>1257300</xdr:rowOff>
        </xdr:to>
        <xdr:sp macro="" textlink="">
          <xdr:nvSpPr>
            <xdr:cNvPr id="2072" name="Option Button 24" hidden="1">
              <a:extLst>
                <a:ext uri="{63B3BB69-23CF-44E3-9099-C40C66FF867C}">
                  <a14:compatExt spid="_x0000_s2072"/>
                </a:ext>
                <a:ext uri="{FF2B5EF4-FFF2-40B4-BE49-F238E27FC236}">
                  <a16:creationId xmlns:a16="http://schemas.microsoft.com/office/drawing/2014/main" id="{00000000-0008-0000-0E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57150</xdr:rowOff>
        </xdr:from>
        <xdr:to>
          <xdr:col>5</xdr:col>
          <xdr:colOff>2305050</xdr:colOff>
          <xdr:row>7</xdr:row>
          <xdr:rowOff>1476375</xdr:rowOff>
        </xdr:to>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E00-00001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Obj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xdr:row>
          <xdr:rowOff>247650</xdr:rowOff>
        </xdr:from>
        <xdr:to>
          <xdr:col>5</xdr:col>
          <xdr:colOff>2238375</xdr:colOff>
          <xdr:row>7</xdr:row>
          <xdr:rowOff>447675</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E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without challenges (P)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xdr:row>
          <xdr:rowOff>457200</xdr:rowOff>
        </xdr:from>
        <xdr:to>
          <xdr:col>5</xdr:col>
          <xdr:colOff>2295525</xdr:colOff>
          <xdr:row>7</xdr:row>
          <xdr:rowOff>647700</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E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some challenges(S)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7</xdr:row>
          <xdr:rowOff>638175</xdr:rowOff>
        </xdr:from>
        <xdr:to>
          <xdr:col>5</xdr:col>
          <xdr:colOff>2286000</xdr:colOff>
          <xdr:row>7</xdr:row>
          <xdr:rowOff>876300</xdr:rowOff>
        </xdr:to>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E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major challenges (M)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7</xdr:row>
          <xdr:rowOff>895350</xdr:rowOff>
        </xdr:from>
        <xdr:to>
          <xdr:col>5</xdr:col>
          <xdr:colOff>2209800</xdr:colOff>
          <xdr:row>7</xdr:row>
          <xdr:rowOff>1038225</xdr:rowOff>
        </xdr:to>
        <xdr:sp macro="" textlink="">
          <xdr:nvSpPr>
            <xdr:cNvPr id="2077" name="Option Button 29" hidden="1">
              <a:extLst>
                <a:ext uri="{63B3BB69-23CF-44E3-9099-C40C66FF867C}">
                  <a14:compatExt spid="_x0000_s2077"/>
                </a:ext>
                <a:ext uri="{FF2B5EF4-FFF2-40B4-BE49-F238E27FC236}">
                  <a16:creationId xmlns:a16="http://schemas.microsoft.com/office/drawing/2014/main" id="{00000000-0008-0000-0E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Unable to perform (U)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7</xdr:row>
          <xdr:rowOff>1066800</xdr:rowOff>
        </xdr:from>
        <xdr:to>
          <xdr:col>5</xdr:col>
          <xdr:colOff>1981200</xdr:colOff>
          <xdr:row>7</xdr:row>
          <xdr:rowOff>1257300</xdr:rowOff>
        </xdr:to>
        <xdr:sp macro="" textlink="">
          <xdr:nvSpPr>
            <xdr:cNvPr id="2078" name="Option Button 30" hidden="1">
              <a:extLst>
                <a:ext uri="{63B3BB69-23CF-44E3-9099-C40C66FF867C}">
                  <a14:compatExt spid="_x0000_s2078"/>
                </a:ext>
                <a:ext uri="{FF2B5EF4-FFF2-40B4-BE49-F238E27FC236}">
                  <a16:creationId xmlns:a16="http://schemas.microsoft.com/office/drawing/2014/main" id="{00000000-0008-0000-0E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xdr:row>
          <xdr:rowOff>57150</xdr:rowOff>
        </xdr:from>
        <xdr:to>
          <xdr:col>5</xdr:col>
          <xdr:colOff>2305050</xdr:colOff>
          <xdr:row>8</xdr:row>
          <xdr:rowOff>1476375</xdr:rowOff>
        </xdr:to>
        <xdr:sp macro="" textlink="">
          <xdr:nvSpPr>
            <xdr:cNvPr id="2079" name="Group Box 31" hidden="1">
              <a:extLst>
                <a:ext uri="{63B3BB69-23CF-44E3-9099-C40C66FF867C}">
                  <a14:compatExt spid="_x0000_s2079"/>
                </a:ext>
                <a:ext uri="{FF2B5EF4-FFF2-40B4-BE49-F238E27FC236}">
                  <a16:creationId xmlns:a16="http://schemas.microsoft.com/office/drawing/2014/main" id="{00000000-0008-0000-0E00-00001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Obj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xdr:row>
          <xdr:rowOff>247650</xdr:rowOff>
        </xdr:from>
        <xdr:to>
          <xdr:col>5</xdr:col>
          <xdr:colOff>2238375</xdr:colOff>
          <xdr:row>8</xdr:row>
          <xdr:rowOff>447675</xdr:rowOff>
        </xdr:to>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E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without challenges (P)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xdr:row>
          <xdr:rowOff>457200</xdr:rowOff>
        </xdr:from>
        <xdr:to>
          <xdr:col>5</xdr:col>
          <xdr:colOff>2295525</xdr:colOff>
          <xdr:row>8</xdr:row>
          <xdr:rowOff>647700</xdr:rowOff>
        </xdr:to>
        <xdr:sp macro="" textlink="">
          <xdr:nvSpPr>
            <xdr:cNvPr id="2081" name="Option Button 33" hidden="1">
              <a:extLst>
                <a:ext uri="{63B3BB69-23CF-44E3-9099-C40C66FF867C}">
                  <a14:compatExt spid="_x0000_s2081"/>
                </a:ext>
                <a:ext uri="{FF2B5EF4-FFF2-40B4-BE49-F238E27FC236}">
                  <a16:creationId xmlns:a16="http://schemas.microsoft.com/office/drawing/2014/main" id="{00000000-0008-0000-0E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some challenges(S)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xdr:row>
          <xdr:rowOff>638175</xdr:rowOff>
        </xdr:from>
        <xdr:to>
          <xdr:col>5</xdr:col>
          <xdr:colOff>2286000</xdr:colOff>
          <xdr:row>8</xdr:row>
          <xdr:rowOff>876300</xdr:rowOff>
        </xdr:to>
        <xdr:sp macro="" textlink="">
          <xdr:nvSpPr>
            <xdr:cNvPr id="2082" name="Option Button 34" hidden="1">
              <a:extLst>
                <a:ext uri="{63B3BB69-23CF-44E3-9099-C40C66FF867C}">
                  <a14:compatExt spid="_x0000_s2082"/>
                </a:ext>
                <a:ext uri="{FF2B5EF4-FFF2-40B4-BE49-F238E27FC236}">
                  <a16:creationId xmlns:a16="http://schemas.microsoft.com/office/drawing/2014/main" id="{00000000-0008-0000-0E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major challenges (M)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xdr:row>
          <xdr:rowOff>895350</xdr:rowOff>
        </xdr:from>
        <xdr:to>
          <xdr:col>5</xdr:col>
          <xdr:colOff>2209800</xdr:colOff>
          <xdr:row>8</xdr:row>
          <xdr:rowOff>1038225</xdr:rowOff>
        </xdr:to>
        <xdr:sp macro="" textlink="">
          <xdr:nvSpPr>
            <xdr:cNvPr id="2083" name="Option Button 35" hidden="1">
              <a:extLst>
                <a:ext uri="{63B3BB69-23CF-44E3-9099-C40C66FF867C}">
                  <a14:compatExt spid="_x0000_s2083"/>
                </a:ext>
                <a:ext uri="{FF2B5EF4-FFF2-40B4-BE49-F238E27FC236}">
                  <a16:creationId xmlns:a16="http://schemas.microsoft.com/office/drawing/2014/main" id="{00000000-0008-0000-0E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Unable to perform (U)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8</xdr:row>
          <xdr:rowOff>1066800</xdr:rowOff>
        </xdr:from>
        <xdr:to>
          <xdr:col>5</xdr:col>
          <xdr:colOff>1981200</xdr:colOff>
          <xdr:row>8</xdr:row>
          <xdr:rowOff>1257300</xdr:rowOff>
        </xdr:to>
        <xdr:sp macro="" textlink="">
          <xdr:nvSpPr>
            <xdr:cNvPr id="2084" name="Option Button 36" hidden="1">
              <a:extLst>
                <a:ext uri="{63B3BB69-23CF-44E3-9099-C40C66FF867C}">
                  <a14:compatExt spid="_x0000_s2084"/>
                </a:ext>
                <a:ext uri="{FF2B5EF4-FFF2-40B4-BE49-F238E27FC236}">
                  <a16:creationId xmlns:a16="http://schemas.microsoft.com/office/drawing/2014/main" id="{00000000-0008-0000-0E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xdr:row>
          <xdr:rowOff>57150</xdr:rowOff>
        </xdr:from>
        <xdr:to>
          <xdr:col>5</xdr:col>
          <xdr:colOff>2305050</xdr:colOff>
          <xdr:row>9</xdr:row>
          <xdr:rowOff>1476375</xdr:rowOff>
        </xdr:to>
        <xdr:sp macro="" textlink="">
          <xdr:nvSpPr>
            <xdr:cNvPr id="2085" name="Group Box 37" hidden="1">
              <a:extLst>
                <a:ext uri="{63B3BB69-23CF-44E3-9099-C40C66FF867C}">
                  <a14:compatExt spid="_x0000_s2085"/>
                </a:ext>
                <a:ext uri="{FF2B5EF4-FFF2-40B4-BE49-F238E27FC236}">
                  <a16:creationId xmlns:a16="http://schemas.microsoft.com/office/drawing/2014/main" id="{00000000-0008-0000-0E00-00002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Obj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xdr:row>
          <xdr:rowOff>247650</xdr:rowOff>
        </xdr:from>
        <xdr:to>
          <xdr:col>5</xdr:col>
          <xdr:colOff>2238375</xdr:colOff>
          <xdr:row>9</xdr:row>
          <xdr:rowOff>447675</xdr:rowOff>
        </xdr:to>
        <xdr:sp macro="" textlink="">
          <xdr:nvSpPr>
            <xdr:cNvPr id="2086" name="Option Button 38" hidden="1">
              <a:extLst>
                <a:ext uri="{63B3BB69-23CF-44E3-9099-C40C66FF867C}">
                  <a14:compatExt spid="_x0000_s2086"/>
                </a:ext>
                <a:ext uri="{FF2B5EF4-FFF2-40B4-BE49-F238E27FC236}">
                  <a16:creationId xmlns:a16="http://schemas.microsoft.com/office/drawing/2014/main" id="{00000000-0008-0000-0E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without challenges (P)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xdr:row>
          <xdr:rowOff>457200</xdr:rowOff>
        </xdr:from>
        <xdr:to>
          <xdr:col>5</xdr:col>
          <xdr:colOff>2295525</xdr:colOff>
          <xdr:row>9</xdr:row>
          <xdr:rowOff>647700</xdr:rowOff>
        </xdr:to>
        <xdr:sp macro="" textlink="">
          <xdr:nvSpPr>
            <xdr:cNvPr id="2087" name="Option Button 39" hidden="1">
              <a:extLst>
                <a:ext uri="{63B3BB69-23CF-44E3-9099-C40C66FF867C}">
                  <a14:compatExt spid="_x0000_s2087"/>
                </a:ext>
                <a:ext uri="{FF2B5EF4-FFF2-40B4-BE49-F238E27FC236}">
                  <a16:creationId xmlns:a16="http://schemas.microsoft.com/office/drawing/2014/main" id="{00000000-0008-0000-0E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some challenges(S)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9</xdr:row>
          <xdr:rowOff>638175</xdr:rowOff>
        </xdr:from>
        <xdr:to>
          <xdr:col>5</xdr:col>
          <xdr:colOff>2286000</xdr:colOff>
          <xdr:row>9</xdr:row>
          <xdr:rowOff>876300</xdr:rowOff>
        </xdr:to>
        <xdr:sp macro="" textlink="">
          <xdr:nvSpPr>
            <xdr:cNvPr id="2088" name="Option Button 40" hidden="1">
              <a:extLst>
                <a:ext uri="{63B3BB69-23CF-44E3-9099-C40C66FF867C}">
                  <a14:compatExt spid="_x0000_s2088"/>
                </a:ext>
                <a:ext uri="{FF2B5EF4-FFF2-40B4-BE49-F238E27FC236}">
                  <a16:creationId xmlns:a16="http://schemas.microsoft.com/office/drawing/2014/main" id="{00000000-0008-0000-0E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Performed with major challenges (M)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9</xdr:row>
          <xdr:rowOff>895350</xdr:rowOff>
        </xdr:from>
        <xdr:to>
          <xdr:col>5</xdr:col>
          <xdr:colOff>2209800</xdr:colOff>
          <xdr:row>9</xdr:row>
          <xdr:rowOff>1038225</xdr:rowOff>
        </xdr:to>
        <xdr:sp macro="" textlink="">
          <xdr:nvSpPr>
            <xdr:cNvPr id="2089" name="Option Button 41" hidden="1">
              <a:extLst>
                <a:ext uri="{63B3BB69-23CF-44E3-9099-C40C66FF867C}">
                  <a14:compatExt spid="_x0000_s2089"/>
                </a:ext>
                <a:ext uri="{FF2B5EF4-FFF2-40B4-BE49-F238E27FC236}">
                  <a16:creationId xmlns:a16="http://schemas.microsoft.com/office/drawing/2014/main" id="{00000000-0008-0000-0E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Unable to perform (U)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9</xdr:row>
          <xdr:rowOff>1066800</xdr:rowOff>
        </xdr:from>
        <xdr:to>
          <xdr:col>5</xdr:col>
          <xdr:colOff>1981200</xdr:colOff>
          <xdr:row>9</xdr:row>
          <xdr:rowOff>1257300</xdr:rowOff>
        </xdr:to>
        <xdr:sp macro="" textlink="">
          <xdr:nvSpPr>
            <xdr:cNvPr id="2090" name="Option Button 42" hidden="1">
              <a:extLst>
                <a:ext uri="{63B3BB69-23CF-44E3-9099-C40C66FF867C}">
                  <a14:compatExt spid="_x0000_s2090"/>
                </a:ext>
                <a:ext uri="{FF2B5EF4-FFF2-40B4-BE49-F238E27FC236}">
                  <a16:creationId xmlns:a16="http://schemas.microsoft.com/office/drawing/2014/main" id="{00000000-0008-0000-0E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xdr:row>
          <xdr:rowOff>1076325</xdr:rowOff>
        </xdr:from>
        <xdr:to>
          <xdr:col>5</xdr:col>
          <xdr:colOff>1209675</xdr:colOff>
          <xdr:row>4</xdr:row>
          <xdr:rowOff>1285875</xdr:rowOff>
        </xdr:to>
        <xdr:sp macro="" textlink="">
          <xdr:nvSpPr>
            <xdr:cNvPr id="2091" name="Option Button 43" hidden="1">
              <a:extLst>
                <a:ext uri="{63B3BB69-23CF-44E3-9099-C40C66FF867C}">
                  <a14:compatExt spid="_x0000_s2091"/>
                </a:ext>
                <a:ext uri="{FF2B5EF4-FFF2-40B4-BE49-F238E27FC236}">
                  <a16:creationId xmlns:a16="http://schemas.microsoft.com/office/drawing/2014/main" id="{00000000-0008-0000-0E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Applicable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6</xdr:row>
          <xdr:rowOff>76200</xdr:rowOff>
        </xdr:from>
        <xdr:to>
          <xdr:col>6</xdr:col>
          <xdr:colOff>1752600</xdr:colOff>
          <xdr:row>6</xdr:row>
          <xdr:rowOff>1095375</xdr:rowOff>
        </xdr:to>
        <xdr:sp macro="" textlink="">
          <xdr:nvSpPr>
            <xdr:cNvPr id="17409" name="Group Box 1" hidden="1">
              <a:extLst>
                <a:ext uri="{63B3BB69-23CF-44E3-9099-C40C66FF867C}">
                  <a14:compatExt spid="_x0000_s17409"/>
                </a:ext>
                <a:ext uri="{FF2B5EF4-FFF2-40B4-BE49-F238E27FC236}">
                  <a16:creationId xmlns:a16="http://schemas.microsoft.com/office/drawing/2014/main" id="{00000000-0008-0000-1000-00000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6</xdr:row>
          <xdr:rowOff>152400</xdr:rowOff>
        </xdr:from>
        <xdr:to>
          <xdr:col>6</xdr:col>
          <xdr:colOff>1543050</xdr:colOff>
          <xdr:row>6</xdr:row>
          <xdr:rowOff>361950</xdr:rowOff>
        </xdr:to>
        <xdr:sp macro="" textlink="">
          <xdr:nvSpPr>
            <xdr:cNvPr id="17410" name="Option Button 2" hidden="1">
              <a:extLst>
                <a:ext uri="{63B3BB69-23CF-44E3-9099-C40C66FF867C}">
                  <a14:compatExt spid="_x0000_s17410"/>
                </a:ext>
                <a:ext uri="{FF2B5EF4-FFF2-40B4-BE49-F238E27FC236}">
                  <a16:creationId xmlns:a16="http://schemas.microsoft.com/office/drawing/2014/main" id="{00000000-0008-0000-10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6</xdr:row>
          <xdr:rowOff>314325</xdr:rowOff>
        </xdr:from>
        <xdr:to>
          <xdr:col>6</xdr:col>
          <xdr:colOff>1543050</xdr:colOff>
          <xdr:row>6</xdr:row>
          <xdr:rowOff>523875</xdr:rowOff>
        </xdr:to>
        <xdr:sp macro="" textlink="">
          <xdr:nvSpPr>
            <xdr:cNvPr id="17411" name="Option Button 3" hidden="1">
              <a:extLst>
                <a:ext uri="{63B3BB69-23CF-44E3-9099-C40C66FF867C}">
                  <a14:compatExt spid="_x0000_s17411"/>
                </a:ext>
                <a:ext uri="{FF2B5EF4-FFF2-40B4-BE49-F238E27FC236}">
                  <a16:creationId xmlns:a16="http://schemas.microsoft.com/office/drawing/2014/main" id="{00000000-0008-0000-10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6</xdr:row>
          <xdr:rowOff>485775</xdr:rowOff>
        </xdr:from>
        <xdr:to>
          <xdr:col>6</xdr:col>
          <xdr:colOff>1552575</xdr:colOff>
          <xdr:row>6</xdr:row>
          <xdr:rowOff>695325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10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6</xdr:row>
          <xdr:rowOff>666750</xdr:rowOff>
        </xdr:from>
        <xdr:to>
          <xdr:col>6</xdr:col>
          <xdr:colOff>1552575</xdr:colOff>
          <xdr:row>6</xdr:row>
          <xdr:rowOff>876300</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10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6</xdr:row>
          <xdr:rowOff>847725</xdr:rowOff>
        </xdr:from>
        <xdr:to>
          <xdr:col>6</xdr:col>
          <xdr:colOff>1562100</xdr:colOff>
          <xdr:row>6</xdr:row>
          <xdr:rowOff>1057275</xdr:rowOff>
        </xdr:to>
        <xdr:sp macro="" textlink="">
          <xdr:nvSpPr>
            <xdr:cNvPr id="17414" name="Option Button 6" hidden="1">
              <a:extLst>
                <a:ext uri="{63B3BB69-23CF-44E3-9099-C40C66FF867C}">
                  <a14:compatExt spid="_x0000_s17414"/>
                </a:ext>
                <a:ext uri="{FF2B5EF4-FFF2-40B4-BE49-F238E27FC236}">
                  <a16:creationId xmlns:a16="http://schemas.microsoft.com/office/drawing/2014/main" id="{00000000-0008-0000-10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xdr:row>
          <xdr:rowOff>76200</xdr:rowOff>
        </xdr:from>
        <xdr:to>
          <xdr:col>6</xdr:col>
          <xdr:colOff>1752600</xdr:colOff>
          <xdr:row>7</xdr:row>
          <xdr:rowOff>1095375</xdr:rowOff>
        </xdr:to>
        <xdr:sp macro="" textlink="">
          <xdr:nvSpPr>
            <xdr:cNvPr id="17415" name="Group Box 7" hidden="1">
              <a:extLst>
                <a:ext uri="{63B3BB69-23CF-44E3-9099-C40C66FF867C}">
                  <a14:compatExt spid="_x0000_s17415"/>
                </a:ext>
                <a:ext uri="{FF2B5EF4-FFF2-40B4-BE49-F238E27FC236}">
                  <a16:creationId xmlns:a16="http://schemas.microsoft.com/office/drawing/2014/main" id="{00000000-0008-0000-1000-000007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7</xdr:row>
          <xdr:rowOff>152400</xdr:rowOff>
        </xdr:from>
        <xdr:to>
          <xdr:col>6</xdr:col>
          <xdr:colOff>1543050</xdr:colOff>
          <xdr:row>7</xdr:row>
          <xdr:rowOff>361950</xdr:rowOff>
        </xdr:to>
        <xdr:sp macro="" textlink="">
          <xdr:nvSpPr>
            <xdr:cNvPr id="17416" name="Option Button 8" hidden="1">
              <a:extLst>
                <a:ext uri="{63B3BB69-23CF-44E3-9099-C40C66FF867C}">
                  <a14:compatExt spid="_x0000_s17416"/>
                </a:ext>
                <a:ext uri="{FF2B5EF4-FFF2-40B4-BE49-F238E27FC236}">
                  <a16:creationId xmlns:a16="http://schemas.microsoft.com/office/drawing/2014/main" id="{00000000-0008-0000-10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7</xdr:row>
          <xdr:rowOff>314325</xdr:rowOff>
        </xdr:from>
        <xdr:to>
          <xdr:col>6</xdr:col>
          <xdr:colOff>1543050</xdr:colOff>
          <xdr:row>7</xdr:row>
          <xdr:rowOff>523875</xdr:rowOff>
        </xdr:to>
        <xdr:sp macro="" textlink="">
          <xdr:nvSpPr>
            <xdr:cNvPr id="17417" name="Option Button 9" hidden="1">
              <a:extLst>
                <a:ext uri="{63B3BB69-23CF-44E3-9099-C40C66FF867C}">
                  <a14:compatExt spid="_x0000_s17417"/>
                </a:ext>
                <a:ext uri="{FF2B5EF4-FFF2-40B4-BE49-F238E27FC236}">
                  <a16:creationId xmlns:a16="http://schemas.microsoft.com/office/drawing/2014/main" id="{00000000-0008-0000-10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7</xdr:row>
          <xdr:rowOff>485775</xdr:rowOff>
        </xdr:from>
        <xdr:to>
          <xdr:col>6</xdr:col>
          <xdr:colOff>1552575</xdr:colOff>
          <xdr:row>7</xdr:row>
          <xdr:rowOff>695325</xdr:rowOff>
        </xdr:to>
        <xdr:sp macro="" textlink="">
          <xdr:nvSpPr>
            <xdr:cNvPr id="17418" name="Option Button 10" hidden="1">
              <a:extLst>
                <a:ext uri="{63B3BB69-23CF-44E3-9099-C40C66FF867C}">
                  <a14:compatExt spid="_x0000_s17418"/>
                </a:ext>
                <a:ext uri="{FF2B5EF4-FFF2-40B4-BE49-F238E27FC236}">
                  <a16:creationId xmlns:a16="http://schemas.microsoft.com/office/drawing/2014/main" id="{00000000-0008-0000-10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7</xdr:row>
          <xdr:rowOff>666750</xdr:rowOff>
        </xdr:from>
        <xdr:to>
          <xdr:col>6</xdr:col>
          <xdr:colOff>1552575</xdr:colOff>
          <xdr:row>7</xdr:row>
          <xdr:rowOff>876300</xdr:rowOff>
        </xdr:to>
        <xdr:sp macro="" textlink="">
          <xdr:nvSpPr>
            <xdr:cNvPr id="17419" name="Option Button 11" hidden="1">
              <a:extLst>
                <a:ext uri="{63B3BB69-23CF-44E3-9099-C40C66FF867C}">
                  <a14:compatExt spid="_x0000_s17419"/>
                </a:ext>
                <a:ext uri="{FF2B5EF4-FFF2-40B4-BE49-F238E27FC236}">
                  <a16:creationId xmlns:a16="http://schemas.microsoft.com/office/drawing/2014/main" id="{00000000-0008-0000-10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7</xdr:row>
          <xdr:rowOff>847725</xdr:rowOff>
        </xdr:from>
        <xdr:to>
          <xdr:col>6</xdr:col>
          <xdr:colOff>1562100</xdr:colOff>
          <xdr:row>7</xdr:row>
          <xdr:rowOff>1057275</xdr:rowOff>
        </xdr:to>
        <xdr:sp macro="" textlink="">
          <xdr:nvSpPr>
            <xdr:cNvPr id="17420" name="Option Button 12" hidden="1">
              <a:extLst>
                <a:ext uri="{63B3BB69-23CF-44E3-9099-C40C66FF867C}">
                  <a14:compatExt spid="_x0000_s17420"/>
                </a:ext>
                <a:ext uri="{FF2B5EF4-FFF2-40B4-BE49-F238E27FC236}">
                  <a16:creationId xmlns:a16="http://schemas.microsoft.com/office/drawing/2014/main" id="{00000000-0008-0000-10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76200</xdr:rowOff>
        </xdr:from>
        <xdr:to>
          <xdr:col>6</xdr:col>
          <xdr:colOff>1752600</xdr:colOff>
          <xdr:row>8</xdr:row>
          <xdr:rowOff>1095375</xdr:rowOff>
        </xdr:to>
        <xdr:sp macro="" textlink="">
          <xdr:nvSpPr>
            <xdr:cNvPr id="17421" name="Group Box 13" hidden="1">
              <a:extLst>
                <a:ext uri="{63B3BB69-23CF-44E3-9099-C40C66FF867C}">
                  <a14:compatExt spid="_x0000_s17421"/>
                </a:ext>
                <a:ext uri="{FF2B5EF4-FFF2-40B4-BE49-F238E27FC236}">
                  <a16:creationId xmlns:a16="http://schemas.microsoft.com/office/drawing/2014/main" id="{00000000-0008-0000-1000-00000D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8</xdr:row>
          <xdr:rowOff>152400</xdr:rowOff>
        </xdr:from>
        <xdr:to>
          <xdr:col>6</xdr:col>
          <xdr:colOff>1543050</xdr:colOff>
          <xdr:row>8</xdr:row>
          <xdr:rowOff>361950</xdr:rowOff>
        </xdr:to>
        <xdr:sp macro="" textlink="">
          <xdr:nvSpPr>
            <xdr:cNvPr id="17422" name="Option Button 14" hidden="1">
              <a:extLst>
                <a:ext uri="{63B3BB69-23CF-44E3-9099-C40C66FF867C}">
                  <a14:compatExt spid="_x0000_s17422"/>
                </a:ext>
                <a:ext uri="{FF2B5EF4-FFF2-40B4-BE49-F238E27FC236}">
                  <a16:creationId xmlns:a16="http://schemas.microsoft.com/office/drawing/2014/main" id="{00000000-0008-0000-10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8</xdr:row>
          <xdr:rowOff>314325</xdr:rowOff>
        </xdr:from>
        <xdr:to>
          <xdr:col>6</xdr:col>
          <xdr:colOff>1543050</xdr:colOff>
          <xdr:row>8</xdr:row>
          <xdr:rowOff>523875</xdr:rowOff>
        </xdr:to>
        <xdr:sp macro="" textlink="">
          <xdr:nvSpPr>
            <xdr:cNvPr id="17423" name="Option Button 15" hidden="1">
              <a:extLst>
                <a:ext uri="{63B3BB69-23CF-44E3-9099-C40C66FF867C}">
                  <a14:compatExt spid="_x0000_s17423"/>
                </a:ext>
                <a:ext uri="{FF2B5EF4-FFF2-40B4-BE49-F238E27FC236}">
                  <a16:creationId xmlns:a16="http://schemas.microsoft.com/office/drawing/2014/main" id="{00000000-0008-0000-10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8</xdr:row>
          <xdr:rowOff>485775</xdr:rowOff>
        </xdr:from>
        <xdr:to>
          <xdr:col>6</xdr:col>
          <xdr:colOff>1552575</xdr:colOff>
          <xdr:row>8</xdr:row>
          <xdr:rowOff>695325</xdr:rowOff>
        </xdr:to>
        <xdr:sp macro="" textlink="">
          <xdr:nvSpPr>
            <xdr:cNvPr id="17424" name="Option Button 16" hidden="1">
              <a:extLst>
                <a:ext uri="{63B3BB69-23CF-44E3-9099-C40C66FF867C}">
                  <a14:compatExt spid="_x0000_s17424"/>
                </a:ext>
                <a:ext uri="{FF2B5EF4-FFF2-40B4-BE49-F238E27FC236}">
                  <a16:creationId xmlns:a16="http://schemas.microsoft.com/office/drawing/2014/main" id="{00000000-0008-0000-10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8</xdr:row>
          <xdr:rowOff>666750</xdr:rowOff>
        </xdr:from>
        <xdr:to>
          <xdr:col>6</xdr:col>
          <xdr:colOff>1552575</xdr:colOff>
          <xdr:row>8</xdr:row>
          <xdr:rowOff>876300</xdr:rowOff>
        </xdr:to>
        <xdr:sp macro="" textlink="">
          <xdr:nvSpPr>
            <xdr:cNvPr id="17425" name="Option Button 17" hidden="1">
              <a:extLst>
                <a:ext uri="{63B3BB69-23CF-44E3-9099-C40C66FF867C}">
                  <a14:compatExt spid="_x0000_s17425"/>
                </a:ext>
                <a:ext uri="{FF2B5EF4-FFF2-40B4-BE49-F238E27FC236}">
                  <a16:creationId xmlns:a16="http://schemas.microsoft.com/office/drawing/2014/main" id="{00000000-0008-0000-10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8</xdr:row>
          <xdr:rowOff>847725</xdr:rowOff>
        </xdr:from>
        <xdr:to>
          <xdr:col>6</xdr:col>
          <xdr:colOff>1562100</xdr:colOff>
          <xdr:row>8</xdr:row>
          <xdr:rowOff>1057275</xdr:rowOff>
        </xdr:to>
        <xdr:sp macro="" textlink="">
          <xdr:nvSpPr>
            <xdr:cNvPr id="17426" name="Option Button 18" hidden="1">
              <a:extLst>
                <a:ext uri="{63B3BB69-23CF-44E3-9099-C40C66FF867C}">
                  <a14:compatExt spid="_x0000_s17426"/>
                </a:ext>
                <a:ext uri="{FF2B5EF4-FFF2-40B4-BE49-F238E27FC236}">
                  <a16:creationId xmlns:a16="http://schemas.microsoft.com/office/drawing/2014/main" id="{00000000-0008-0000-10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9</xdr:row>
          <xdr:rowOff>76200</xdr:rowOff>
        </xdr:from>
        <xdr:to>
          <xdr:col>6</xdr:col>
          <xdr:colOff>1752600</xdr:colOff>
          <xdr:row>9</xdr:row>
          <xdr:rowOff>1095375</xdr:rowOff>
        </xdr:to>
        <xdr:sp macro="" textlink="">
          <xdr:nvSpPr>
            <xdr:cNvPr id="17427" name="Group Box 19" hidden="1">
              <a:extLst>
                <a:ext uri="{63B3BB69-23CF-44E3-9099-C40C66FF867C}">
                  <a14:compatExt spid="_x0000_s17427"/>
                </a:ext>
                <a:ext uri="{FF2B5EF4-FFF2-40B4-BE49-F238E27FC236}">
                  <a16:creationId xmlns:a16="http://schemas.microsoft.com/office/drawing/2014/main" id="{00000000-0008-0000-1000-000013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9</xdr:row>
          <xdr:rowOff>152400</xdr:rowOff>
        </xdr:from>
        <xdr:to>
          <xdr:col>6</xdr:col>
          <xdr:colOff>1543050</xdr:colOff>
          <xdr:row>9</xdr:row>
          <xdr:rowOff>361950</xdr:rowOff>
        </xdr:to>
        <xdr:sp macro="" textlink="">
          <xdr:nvSpPr>
            <xdr:cNvPr id="17428" name="Option Button 20" hidden="1">
              <a:extLst>
                <a:ext uri="{63B3BB69-23CF-44E3-9099-C40C66FF867C}">
                  <a14:compatExt spid="_x0000_s17428"/>
                </a:ext>
                <a:ext uri="{FF2B5EF4-FFF2-40B4-BE49-F238E27FC236}">
                  <a16:creationId xmlns:a16="http://schemas.microsoft.com/office/drawing/2014/main" id="{00000000-0008-0000-10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9</xdr:row>
          <xdr:rowOff>314325</xdr:rowOff>
        </xdr:from>
        <xdr:to>
          <xdr:col>6</xdr:col>
          <xdr:colOff>1543050</xdr:colOff>
          <xdr:row>9</xdr:row>
          <xdr:rowOff>523875</xdr:rowOff>
        </xdr:to>
        <xdr:sp macro="" textlink="">
          <xdr:nvSpPr>
            <xdr:cNvPr id="17429" name="Option Button 21" hidden="1">
              <a:extLst>
                <a:ext uri="{63B3BB69-23CF-44E3-9099-C40C66FF867C}">
                  <a14:compatExt spid="_x0000_s17429"/>
                </a:ext>
                <a:ext uri="{FF2B5EF4-FFF2-40B4-BE49-F238E27FC236}">
                  <a16:creationId xmlns:a16="http://schemas.microsoft.com/office/drawing/2014/main" id="{00000000-0008-0000-10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9</xdr:row>
          <xdr:rowOff>485775</xdr:rowOff>
        </xdr:from>
        <xdr:to>
          <xdr:col>6</xdr:col>
          <xdr:colOff>1552575</xdr:colOff>
          <xdr:row>9</xdr:row>
          <xdr:rowOff>695325</xdr:rowOff>
        </xdr:to>
        <xdr:sp macro="" textlink="">
          <xdr:nvSpPr>
            <xdr:cNvPr id="17430" name="Option Button 22" hidden="1">
              <a:extLst>
                <a:ext uri="{63B3BB69-23CF-44E3-9099-C40C66FF867C}">
                  <a14:compatExt spid="_x0000_s17430"/>
                </a:ext>
                <a:ext uri="{FF2B5EF4-FFF2-40B4-BE49-F238E27FC236}">
                  <a16:creationId xmlns:a16="http://schemas.microsoft.com/office/drawing/2014/main" id="{00000000-0008-0000-10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9</xdr:row>
          <xdr:rowOff>666750</xdr:rowOff>
        </xdr:from>
        <xdr:to>
          <xdr:col>6</xdr:col>
          <xdr:colOff>1552575</xdr:colOff>
          <xdr:row>9</xdr:row>
          <xdr:rowOff>876300</xdr:rowOff>
        </xdr:to>
        <xdr:sp macro="" textlink="">
          <xdr:nvSpPr>
            <xdr:cNvPr id="17431" name="Option Button 23" hidden="1">
              <a:extLst>
                <a:ext uri="{63B3BB69-23CF-44E3-9099-C40C66FF867C}">
                  <a14:compatExt spid="_x0000_s17431"/>
                </a:ext>
                <a:ext uri="{FF2B5EF4-FFF2-40B4-BE49-F238E27FC236}">
                  <a16:creationId xmlns:a16="http://schemas.microsoft.com/office/drawing/2014/main" id="{00000000-0008-0000-10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9</xdr:row>
          <xdr:rowOff>847725</xdr:rowOff>
        </xdr:from>
        <xdr:to>
          <xdr:col>6</xdr:col>
          <xdr:colOff>1562100</xdr:colOff>
          <xdr:row>9</xdr:row>
          <xdr:rowOff>1057275</xdr:rowOff>
        </xdr:to>
        <xdr:sp macro="" textlink="">
          <xdr:nvSpPr>
            <xdr:cNvPr id="17432" name="Option Button 24" hidden="1">
              <a:extLst>
                <a:ext uri="{63B3BB69-23CF-44E3-9099-C40C66FF867C}">
                  <a14:compatExt spid="_x0000_s17432"/>
                </a:ext>
                <a:ext uri="{FF2B5EF4-FFF2-40B4-BE49-F238E27FC236}">
                  <a16:creationId xmlns:a16="http://schemas.microsoft.com/office/drawing/2014/main" id="{00000000-0008-0000-10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10</xdr:row>
          <xdr:rowOff>76200</xdr:rowOff>
        </xdr:from>
        <xdr:to>
          <xdr:col>6</xdr:col>
          <xdr:colOff>1752600</xdr:colOff>
          <xdr:row>10</xdr:row>
          <xdr:rowOff>1095375</xdr:rowOff>
        </xdr:to>
        <xdr:sp macro="" textlink="">
          <xdr:nvSpPr>
            <xdr:cNvPr id="17433" name="Group Box 25" hidden="1">
              <a:extLst>
                <a:ext uri="{63B3BB69-23CF-44E3-9099-C40C66FF867C}">
                  <a14:compatExt spid="_x0000_s17433"/>
                </a:ext>
                <a:ext uri="{FF2B5EF4-FFF2-40B4-BE49-F238E27FC236}">
                  <a16:creationId xmlns:a16="http://schemas.microsoft.com/office/drawing/2014/main" id="{00000000-0008-0000-1000-000019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10</xdr:row>
          <xdr:rowOff>152400</xdr:rowOff>
        </xdr:from>
        <xdr:to>
          <xdr:col>6</xdr:col>
          <xdr:colOff>1543050</xdr:colOff>
          <xdr:row>10</xdr:row>
          <xdr:rowOff>361950</xdr:rowOff>
        </xdr:to>
        <xdr:sp macro="" textlink="">
          <xdr:nvSpPr>
            <xdr:cNvPr id="17434" name="Option Button 26" hidden="1">
              <a:extLst>
                <a:ext uri="{63B3BB69-23CF-44E3-9099-C40C66FF867C}">
                  <a14:compatExt spid="_x0000_s17434"/>
                </a:ext>
                <a:ext uri="{FF2B5EF4-FFF2-40B4-BE49-F238E27FC236}">
                  <a16:creationId xmlns:a16="http://schemas.microsoft.com/office/drawing/2014/main" id="{00000000-0008-0000-10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10</xdr:row>
          <xdr:rowOff>314325</xdr:rowOff>
        </xdr:from>
        <xdr:to>
          <xdr:col>6</xdr:col>
          <xdr:colOff>1543050</xdr:colOff>
          <xdr:row>10</xdr:row>
          <xdr:rowOff>523875</xdr:rowOff>
        </xdr:to>
        <xdr:sp macro="" textlink="">
          <xdr:nvSpPr>
            <xdr:cNvPr id="17435" name="Option Button 27" hidden="1">
              <a:extLst>
                <a:ext uri="{63B3BB69-23CF-44E3-9099-C40C66FF867C}">
                  <a14:compatExt spid="_x0000_s17435"/>
                </a:ext>
                <a:ext uri="{FF2B5EF4-FFF2-40B4-BE49-F238E27FC236}">
                  <a16:creationId xmlns:a16="http://schemas.microsoft.com/office/drawing/2014/main" id="{00000000-0008-0000-10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10</xdr:row>
          <xdr:rowOff>485775</xdr:rowOff>
        </xdr:from>
        <xdr:to>
          <xdr:col>6</xdr:col>
          <xdr:colOff>1552575</xdr:colOff>
          <xdr:row>10</xdr:row>
          <xdr:rowOff>695325</xdr:rowOff>
        </xdr:to>
        <xdr:sp macro="" textlink="">
          <xdr:nvSpPr>
            <xdr:cNvPr id="17436" name="Option Button 28" hidden="1">
              <a:extLst>
                <a:ext uri="{63B3BB69-23CF-44E3-9099-C40C66FF867C}">
                  <a14:compatExt spid="_x0000_s17436"/>
                </a:ext>
                <a:ext uri="{FF2B5EF4-FFF2-40B4-BE49-F238E27FC236}">
                  <a16:creationId xmlns:a16="http://schemas.microsoft.com/office/drawing/2014/main" id="{00000000-0008-0000-10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10</xdr:row>
          <xdr:rowOff>666750</xdr:rowOff>
        </xdr:from>
        <xdr:to>
          <xdr:col>6</xdr:col>
          <xdr:colOff>1552575</xdr:colOff>
          <xdr:row>10</xdr:row>
          <xdr:rowOff>876300</xdr:rowOff>
        </xdr:to>
        <xdr:sp macro="" textlink="">
          <xdr:nvSpPr>
            <xdr:cNvPr id="17437" name="Option Button 29" hidden="1">
              <a:extLst>
                <a:ext uri="{63B3BB69-23CF-44E3-9099-C40C66FF867C}">
                  <a14:compatExt spid="_x0000_s17437"/>
                </a:ext>
                <a:ext uri="{FF2B5EF4-FFF2-40B4-BE49-F238E27FC236}">
                  <a16:creationId xmlns:a16="http://schemas.microsoft.com/office/drawing/2014/main" id="{00000000-0008-0000-10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10</xdr:row>
          <xdr:rowOff>847725</xdr:rowOff>
        </xdr:from>
        <xdr:to>
          <xdr:col>6</xdr:col>
          <xdr:colOff>1562100</xdr:colOff>
          <xdr:row>10</xdr:row>
          <xdr:rowOff>1057275</xdr:rowOff>
        </xdr:to>
        <xdr:sp macro="" textlink="">
          <xdr:nvSpPr>
            <xdr:cNvPr id="17438" name="Option Button 30" hidden="1">
              <a:extLst>
                <a:ext uri="{63B3BB69-23CF-44E3-9099-C40C66FF867C}">
                  <a14:compatExt spid="_x0000_s17438"/>
                </a:ext>
                <a:ext uri="{FF2B5EF4-FFF2-40B4-BE49-F238E27FC236}">
                  <a16:creationId xmlns:a16="http://schemas.microsoft.com/office/drawing/2014/main" id="{00000000-0008-0000-10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xdr:row>
          <xdr:rowOff>76200</xdr:rowOff>
        </xdr:from>
        <xdr:to>
          <xdr:col>6</xdr:col>
          <xdr:colOff>1752600</xdr:colOff>
          <xdr:row>12</xdr:row>
          <xdr:rowOff>1095375</xdr:rowOff>
        </xdr:to>
        <xdr:sp macro="" textlink="">
          <xdr:nvSpPr>
            <xdr:cNvPr id="17439" name="Group Box 31" hidden="1">
              <a:extLst>
                <a:ext uri="{63B3BB69-23CF-44E3-9099-C40C66FF867C}">
                  <a14:compatExt spid="_x0000_s17439"/>
                </a:ext>
                <a:ext uri="{FF2B5EF4-FFF2-40B4-BE49-F238E27FC236}">
                  <a16:creationId xmlns:a16="http://schemas.microsoft.com/office/drawing/2014/main" id="{00000000-0008-0000-1000-00001F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12</xdr:row>
          <xdr:rowOff>152400</xdr:rowOff>
        </xdr:from>
        <xdr:to>
          <xdr:col>6</xdr:col>
          <xdr:colOff>1543050</xdr:colOff>
          <xdr:row>12</xdr:row>
          <xdr:rowOff>361950</xdr:rowOff>
        </xdr:to>
        <xdr:sp macro="" textlink="">
          <xdr:nvSpPr>
            <xdr:cNvPr id="17440" name="Option Button 32" hidden="1">
              <a:extLst>
                <a:ext uri="{63B3BB69-23CF-44E3-9099-C40C66FF867C}">
                  <a14:compatExt spid="_x0000_s17440"/>
                </a:ext>
                <a:ext uri="{FF2B5EF4-FFF2-40B4-BE49-F238E27FC236}">
                  <a16:creationId xmlns:a16="http://schemas.microsoft.com/office/drawing/2014/main" id="{00000000-0008-0000-10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12</xdr:row>
          <xdr:rowOff>314325</xdr:rowOff>
        </xdr:from>
        <xdr:to>
          <xdr:col>6</xdr:col>
          <xdr:colOff>1543050</xdr:colOff>
          <xdr:row>12</xdr:row>
          <xdr:rowOff>523875</xdr:rowOff>
        </xdr:to>
        <xdr:sp macro="" textlink="">
          <xdr:nvSpPr>
            <xdr:cNvPr id="17441" name="Option Button 33" hidden="1">
              <a:extLst>
                <a:ext uri="{63B3BB69-23CF-44E3-9099-C40C66FF867C}">
                  <a14:compatExt spid="_x0000_s17441"/>
                </a:ext>
                <a:ext uri="{FF2B5EF4-FFF2-40B4-BE49-F238E27FC236}">
                  <a16:creationId xmlns:a16="http://schemas.microsoft.com/office/drawing/2014/main" id="{00000000-0008-0000-10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12</xdr:row>
          <xdr:rowOff>485775</xdr:rowOff>
        </xdr:from>
        <xdr:to>
          <xdr:col>6</xdr:col>
          <xdr:colOff>1552575</xdr:colOff>
          <xdr:row>12</xdr:row>
          <xdr:rowOff>695325</xdr:rowOff>
        </xdr:to>
        <xdr:sp macro="" textlink="">
          <xdr:nvSpPr>
            <xdr:cNvPr id="17442" name="Option Button 34" hidden="1">
              <a:extLst>
                <a:ext uri="{63B3BB69-23CF-44E3-9099-C40C66FF867C}">
                  <a14:compatExt spid="_x0000_s17442"/>
                </a:ext>
                <a:ext uri="{FF2B5EF4-FFF2-40B4-BE49-F238E27FC236}">
                  <a16:creationId xmlns:a16="http://schemas.microsoft.com/office/drawing/2014/main" id="{00000000-0008-0000-10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12</xdr:row>
          <xdr:rowOff>666750</xdr:rowOff>
        </xdr:from>
        <xdr:to>
          <xdr:col>6</xdr:col>
          <xdr:colOff>1552575</xdr:colOff>
          <xdr:row>12</xdr:row>
          <xdr:rowOff>876300</xdr:rowOff>
        </xdr:to>
        <xdr:sp macro="" textlink="">
          <xdr:nvSpPr>
            <xdr:cNvPr id="17443" name="Option Button 35" hidden="1">
              <a:extLst>
                <a:ext uri="{63B3BB69-23CF-44E3-9099-C40C66FF867C}">
                  <a14:compatExt spid="_x0000_s17443"/>
                </a:ext>
                <a:ext uri="{FF2B5EF4-FFF2-40B4-BE49-F238E27FC236}">
                  <a16:creationId xmlns:a16="http://schemas.microsoft.com/office/drawing/2014/main" id="{00000000-0008-0000-10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12</xdr:row>
          <xdr:rowOff>847725</xdr:rowOff>
        </xdr:from>
        <xdr:to>
          <xdr:col>6</xdr:col>
          <xdr:colOff>1562100</xdr:colOff>
          <xdr:row>12</xdr:row>
          <xdr:rowOff>1057275</xdr:rowOff>
        </xdr:to>
        <xdr:sp macro="" textlink="">
          <xdr:nvSpPr>
            <xdr:cNvPr id="17444" name="Option Button 36" hidden="1">
              <a:extLst>
                <a:ext uri="{63B3BB69-23CF-44E3-9099-C40C66FF867C}">
                  <a14:compatExt spid="_x0000_s17444"/>
                </a:ext>
                <a:ext uri="{FF2B5EF4-FFF2-40B4-BE49-F238E27FC236}">
                  <a16:creationId xmlns:a16="http://schemas.microsoft.com/office/drawing/2014/main" id="{00000000-0008-0000-10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18</xdr:row>
          <xdr:rowOff>76200</xdr:rowOff>
        </xdr:from>
        <xdr:to>
          <xdr:col>6</xdr:col>
          <xdr:colOff>1752600</xdr:colOff>
          <xdr:row>18</xdr:row>
          <xdr:rowOff>1095375</xdr:rowOff>
        </xdr:to>
        <xdr:sp macro="" textlink="">
          <xdr:nvSpPr>
            <xdr:cNvPr id="17445" name="Group Box 37" hidden="1">
              <a:extLst>
                <a:ext uri="{63B3BB69-23CF-44E3-9099-C40C66FF867C}">
                  <a14:compatExt spid="_x0000_s17445"/>
                </a:ext>
                <a:ext uri="{FF2B5EF4-FFF2-40B4-BE49-F238E27FC236}">
                  <a16:creationId xmlns:a16="http://schemas.microsoft.com/office/drawing/2014/main" id="{00000000-0008-0000-1000-000025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152400</xdr:rowOff>
        </xdr:from>
        <xdr:to>
          <xdr:col>6</xdr:col>
          <xdr:colOff>1543050</xdr:colOff>
          <xdr:row>18</xdr:row>
          <xdr:rowOff>361950</xdr:rowOff>
        </xdr:to>
        <xdr:sp macro="" textlink="">
          <xdr:nvSpPr>
            <xdr:cNvPr id="17446" name="Option Button 38" hidden="1">
              <a:extLst>
                <a:ext uri="{63B3BB69-23CF-44E3-9099-C40C66FF867C}">
                  <a14:compatExt spid="_x0000_s17446"/>
                </a:ext>
                <a:ext uri="{FF2B5EF4-FFF2-40B4-BE49-F238E27FC236}">
                  <a16:creationId xmlns:a16="http://schemas.microsoft.com/office/drawing/2014/main" id="{00000000-0008-0000-10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314325</xdr:rowOff>
        </xdr:from>
        <xdr:to>
          <xdr:col>6</xdr:col>
          <xdr:colOff>1543050</xdr:colOff>
          <xdr:row>18</xdr:row>
          <xdr:rowOff>523875</xdr:rowOff>
        </xdr:to>
        <xdr:sp macro="" textlink="">
          <xdr:nvSpPr>
            <xdr:cNvPr id="17447" name="Option Button 39" hidden="1">
              <a:extLst>
                <a:ext uri="{63B3BB69-23CF-44E3-9099-C40C66FF867C}">
                  <a14:compatExt spid="_x0000_s17447"/>
                </a:ext>
                <a:ext uri="{FF2B5EF4-FFF2-40B4-BE49-F238E27FC236}">
                  <a16:creationId xmlns:a16="http://schemas.microsoft.com/office/drawing/2014/main" id="{00000000-0008-0000-10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18</xdr:row>
          <xdr:rowOff>485775</xdr:rowOff>
        </xdr:from>
        <xdr:to>
          <xdr:col>6</xdr:col>
          <xdr:colOff>1552575</xdr:colOff>
          <xdr:row>18</xdr:row>
          <xdr:rowOff>695325</xdr:rowOff>
        </xdr:to>
        <xdr:sp macro="" textlink="">
          <xdr:nvSpPr>
            <xdr:cNvPr id="17448" name="Option Button 40" hidden="1">
              <a:extLst>
                <a:ext uri="{63B3BB69-23CF-44E3-9099-C40C66FF867C}">
                  <a14:compatExt spid="_x0000_s17448"/>
                </a:ext>
                <a:ext uri="{FF2B5EF4-FFF2-40B4-BE49-F238E27FC236}">
                  <a16:creationId xmlns:a16="http://schemas.microsoft.com/office/drawing/2014/main" id="{00000000-0008-0000-10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18</xdr:row>
          <xdr:rowOff>666750</xdr:rowOff>
        </xdr:from>
        <xdr:to>
          <xdr:col>6</xdr:col>
          <xdr:colOff>1552575</xdr:colOff>
          <xdr:row>18</xdr:row>
          <xdr:rowOff>876300</xdr:rowOff>
        </xdr:to>
        <xdr:sp macro="" textlink="">
          <xdr:nvSpPr>
            <xdr:cNvPr id="17449" name="Option Button 41" hidden="1">
              <a:extLst>
                <a:ext uri="{63B3BB69-23CF-44E3-9099-C40C66FF867C}">
                  <a14:compatExt spid="_x0000_s17449"/>
                </a:ext>
                <a:ext uri="{FF2B5EF4-FFF2-40B4-BE49-F238E27FC236}">
                  <a16:creationId xmlns:a16="http://schemas.microsoft.com/office/drawing/2014/main" id="{00000000-0008-0000-10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18</xdr:row>
          <xdr:rowOff>847725</xdr:rowOff>
        </xdr:from>
        <xdr:to>
          <xdr:col>6</xdr:col>
          <xdr:colOff>1562100</xdr:colOff>
          <xdr:row>18</xdr:row>
          <xdr:rowOff>1057275</xdr:rowOff>
        </xdr:to>
        <xdr:sp macro="" textlink="">
          <xdr:nvSpPr>
            <xdr:cNvPr id="17450" name="Option Button 42" hidden="1">
              <a:extLst>
                <a:ext uri="{63B3BB69-23CF-44E3-9099-C40C66FF867C}">
                  <a14:compatExt spid="_x0000_s17450"/>
                </a:ext>
                <a:ext uri="{FF2B5EF4-FFF2-40B4-BE49-F238E27FC236}">
                  <a16:creationId xmlns:a16="http://schemas.microsoft.com/office/drawing/2014/main" id="{00000000-0008-0000-1000-00002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76200</xdr:rowOff>
        </xdr:from>
        <xdr:to>
          <xdr:col>6</xdr:col>
          <xdr:colOff>1752600</xdr:colOff>
          <xdr:row>24</xdr:row>
          <xdr:rowOff>1095375</xdr:rowOff>
        </xdr:to>
        <xdr:sp macro="" textlink="">
          <xdr:nvSpPr>
            <xdr:cNvPr id="17451" name="Group Box 43" hidden="1">
              <a:extLst>
                <a:ext uri="{63B3BB69-23CF-44E3-9099-C40C66FF867C}">
                  <a14:compatExt spid="_x0000_s17451"/>
                </a:ext>
                <a:ext uri="{FF2B5EF4-FFF2-40B4-BE49-F238E27FC236}">
                  <a16:creationId xmlns:a16="http://schemas.microsoft.com/office/drawing/2014/main" id="{00000000-0008-0000-1000-00002B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152400</xdr:rowOff>
        </xdr:from>
        <xdr:to>
          <xdr:col>6</xdr:col>
          <xdr:colOff>1543050</xdr:colOff>
          <xdr:row>24</xdr:row>
          <xdr:rowOff>361950</xdr:rowOff>
        </xdr:to>
        <xdr:sp macro="" textlink="">
          <xdr:nvSpPr>
            <xdr:cNvPr id="17452" name="Option Button 44" hidden="1">
              <a:extLst>
                <a:ext uri="{63B3BB69-23CF-44E3-9099-C40C66FF867C}">
                  <a14:compatExt spid="_x0000_s17452"/>
                </a:ext>
                <a:ext uri="{FF2B5EF4-FFF2-40B4-BE49-F238E27FC236}">
                  <a16:creationId xmlns:a16="http://schemas.microsoft.com/office/drawing/2014/main" id="{00000000-0008-0000-1000-00002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314325</xdr:rowOff>
        </xdr:from>
        <xdr:to>
          <xdr:col>6</xdr:col>
          <xdr:colOff>1543050</xdr:colOff>
          <xdr:row>24</xdr:row>
          <xdr:rowOff>523875</xdr:rowOff>
        </xdr:to>
        <xdr:sp macro="" textlink="">
          <xdr:nvSpPr>
            <xdr:cNvPr id="17453" name="Option Button 45" hidden="1">
              <a:extLst>
                <a:ext uri="{63B3BB69-23CF-44E3-9099-C40C66FF867C}">
                  <a14:compatExt spid="_x0000_s17453"/>
                </a:ext>
                <a:ext uri="{FF2B5EF4-FFF2-40B4-BE49-F238E27FC236}">
                  <a16:creationId xmlns:a16="http://schemas.microsoft.com/office/drawing/2014/main" id="{00000000-0008-0000-1000-00002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24</xdr:row>
          <xdr:rowOff>485775</xdr:rowOff>
        </xdr:from>
        <xdr:to>
          <xdr:col>6</xdr:col>
          <xdr:colOff>1552575</xdr:colOff>
          <xdr:row>24</xdr:row>
          <xdr:rowOff>695325</xdr:rowOff>
        </xdr:to>
        <xdr:sp macro="" textlink="">
          <xdr:nvSpPr>
            <xdr:cNvPr id="17454" name="Option Button 46" hidden="1">
              <a:extLst>
                <a:ext uri="{63B3BB69-23CF-44E3-9099-C40C66FF867C}">
                  <a14:compatExt spid="_x0000_s17454"/>
                </a:ext>
                <a:ext uri="{FF2B5EF4-FFF2-40B4-BE49-F238E27FC236}">
                  <a16:creationId xmlns:a16="http://schemas.microsoft.com/office/drawing/2014/main" id="{00000000-0008-0000-1000-00002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24</xdr:row>
          <xdr:rowOff>666750</xdr:rowOff>
        </xdr:from>
        <xdr:to>
          <xdr:col>6</xdr:col>
          <xdr:colOff>1552575</xdr:colOff>
          <xdr:row>24</xdr:row>
          <xdr:rowOff>876300</xdr:rowOff>
        </xdr:to>
        <xdr:sp macro="" textlink="">
          <xdr:nvSpPr>
            <xdr:cNvPr id="17455" name="Option Button 47" hidden="1">
              <a:extLst>
                <a:ext uri="{63B3BB69-23CF-44E3-9099-C40C66FF867C}">
                  <a14:compatExt spid="_x0000_s17455"/>
                </a:ext>
                <a:ext uri="{FF2B5EF4-FFF2-40B4-BE49-F238E27FC236}">
                  <a16:creationId xmlns:a16="http://schemas.microsoft.com/office/drawing/2014/main" id="{00000000-0008-0000-1000-00002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24</xdr:row>
          <xdr:rowOff>847725</xdr:rowOff>
        </xdr:from>
        <xdr:to>
          <xdr:col>6</xdr:col>
          <xdr:colOff>1562100</xdr:colOff>
          <xdr:row>24</xdr:row>
          <xdr:rowOff>1057275</xdr:rowOff>
        </xdr:to>
        <xdr:sp macro="" textlink="">
          <xdr:nvSpPr>
            <xdr:cNvPr id="17456" name="Option Button 48" hidden="1">
              <a:extLst>
                <a:ext uri="{63B3BB69-23CF-44E3-9099-C40C66FF867C}">
                  <a14:compatExt spid="_x0000_s17456"/>
                </a:ext>
                <a:ext uri="{FF2B5EF4-FFF2-40B4-BE49-F238E27FC236}">
                  <a16:creationId xmlns:a16="http://schemas.microsoft.com/office/drawing/2014/main" id="{00000000-0008-0000-1000-00003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30</xdr:row>
          <xdr:rowOff>76200</xdr:rowOff>
        </xdr:from>
        <xdr:to>
          <xdr:col>6</xdr:col>
          <xdr:colOff>1752600</xdr:colOff>
          <xdr:row>30</xdr:row>
          <xdr:rowOff>1095375</xdr:rowOff>
        </xdr:to>
        <xdr:sp macro="" textlink="">
          <xdr:nvSpPr>
            <xdr:cNvPr id="17457" name="Group Box 49" hidden="1">
              <a:extLst>
                <a:ext uri="{63B3BB69-23CF-44E3-9099-C40C66FF867C}">
                  <a14:compatExt spid="_x0000_s17457"/>
                </a:ext>
                <a:ext uri="{FF2B5EF4-FFF2-40B4-BE49-F238E27FC236}">
                  <a16:creationId xmlns:a16="http://schemas.microsoft.com/office/drawing/2014/main" id="{00000000-0008-0000-1000-00003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152400</xdr:rowOff>
        </xdr:from>
        <xdr:to>
          <xdr:col>6</xdr:col>
          <xdr:colOff>1543050</xdr:colOff>
          <xdr:row>30</xdr:row>
          <xdr:rowOff>361950</xdr:rowOff>
        </xdr:to>
        <xdr:sp macro="" textlink="">
          <xdr:nvSpPr>
            <xdr:cNvPr id="17458" name="Option Button 50" hidden="1">
              <a:extLst>
                <a:ext uri="{63B3BB69-23CF-44E3-9099-C40C66FF867C}">
                  <a14:compatExt spid="_x0000_s17458"/>
                </a:ext>
                <a:ext uri="{FF2B5EF4-FFF2-40B4-BE49-F238E27FC236}">
                  <a16:creationId xmlns:a16="http://schemas.microsoft.com/office/drawing/2014/main" id="{00000000-0008-0000-1000-00003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314325</xdr:rowOff>
        </xdr:from>
        <xdr:to>
          <xdr:col>6</xdr:col>
          <xdr:colOff>1543050</xdr:colOff>
          <xdr:row>30</xdr:row>
          <xdr:rowOff>523875</xdr:rowOff>
        </xdr:to>
        <xdr:sp macro="" textlink="">
          <xdr:nvSpPr>
            <xdr:cNvPr id="17459" name="Option Button 51" hidden="1">
              <a:extLst>
                <a:ext uri="{63B3BB69-23CF-44E3-9099-C40C66FF867C}">
                  <a14:compatExt spid="_x0000_s17459"/>
                </a:ext>
                <a:ext uri="{FF2B5EF4-FFF2-40B4-BE49-F238E27FC236}">
                  <a16:creationId xmlns:a16="http://schemas.microsoft.com/office/drawing/2014/main" id="{00000000-0008-0000-1000-00003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30</xdr:row>
          <xdr:rowOff>485775</xdr:rowOff>
        </xdr:from>
        <xdr:to>
          <xdr:col>6</xdr:col>
          <xdr:colOff>1552575</xdr:colOff>
          <xdr:row>30</xdr:row>
          <xdr:rowOff>695325</xdr:rowOff>
        </xdr:to>
        <xdr:sp macro="" textlink="">
          <xdr:nvSpPr>
            <xdr:cNvPr id="17460" name="Option Button 52" hidden="1">
              <a:extLst>
                <a:ext uri="{63B3BB69-23CF-44E3-9099-C40C66FF867C}">
                  <a14:compatExt spid="_x0000_s17460"/>
                </a:ext>
                <a:ext uri="{FF2B5EF4-FFF2-40B4-BE49-F238E27FC236}">
                  <a16:creationId xmlns:a16="http://schemas.microsoft.com/office/drawing/2014/main" id="{00000000-0008-0000-1000-00003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30</xdr:row>
          <xdr:rowOff>666750</xdr:rowOff>
        </xdr:from>
        <xdr:to>
          <xdr:col>6</xdr:col>
          <xdr:colOff>1552575</xdr:colOff>
          <xdr:row>30</xdr:row>
          <xdr:rowOff>876300</xdr:rowOff>
        </xdr:to>
        <xdr:sp macro="" textlink="">
          <xdr:nvSpPr>
            <xdr:cNvPr id="17461" name="Option Button 53" hidden="1">
              <a:extLst>
                <a:ext uri="{63B3BB69-23CF-44E3-9099-C40C66FF867C}">
                  <a14:compatExt spid="_x0000_s17461"/>
                </a:ext>
                <a:ext uri="{FF2B5EF4-FFF2-40B4-BE49-F238E27FC236}">
                  <a16:creationId xmlns:a16="http://schemas.microsoft.com/office/drawing/2014/main" id="{00000000-0008-0000-1000-00003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30</xdr:row>
          <xdr:rowOff>847725</xdr:rowOff>
        </xdr:from>
        <xdr:to>
          <xdr:col>6</xdr:col>
          <xdr:colOff>1562100</xdr:colOff>
          <xdr:row>30</xdr:row>
          <xdr:rowOff>1057275</xdr:rowOff>
        </xdr:to>
        <xdr:sp macro="" textlink="">
          <xdr:nvSpPr>
            <xdr:cNvPr id="17462" name="Option Button 54" hidden="1">
              <a:extLst>
                <a:ext uri="{63B3BB69-23CF-44E3-9099-C40C66FF867C}">
                  <a14:compatExt spid="_x0000_s17462"/>
                </a:ext>
                <a:ext uri="{FF2B5EF4-FFF2-40B4-BE49-F238E27FC236}">
                  <a16:creationId xmlns:a16="http://schemas.microsoft.com/office/drawing/2014/main" id="{00000000-0008-0000-1000-00003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36</xdr:row>
          <xdr:rowOff>76200</xdr:rowOff>
        </xdr:from>
        <xdr:to>
          <xdr:col>6</xdr:col>
          <xdr:colOff>1752600</xdr:colOff>
          <xdr:row>36</xdr:row>
          <xdr:rowOff>1095375</xdr:rowOff>
        </xdr:to>
        <xdr:sp macro="" textlink="">
          <xdr:nvSpPr>
            <xdr:cNvPr id="17463" name="Group Box 55" hidden="1">
              <a:extLst>
                <a:ext uri="{63B3BB69-23CF-44E3-9099-C40C66FF867C}">
                  <a14:compatExt spid="_x0000_s17463"/>
                </a:ext>
                <a:ext uri="{FF2B5EF4-FFF2-40B4-BE49-F238E27FC236}">
                  <a16:creationId xmlns:a16="http://schemas.microsoft.com/office/drawing/2014/main" id="{00000000-0008-0000-1000-000037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36</xdr:row>
          <xdr:rowOff>152400</xdr:rowOff>
        </xdr:from>
        <xdr:to>
          <xdr:col>6</xdr:col>
          <xdr:colOff>1543050</xdr:colOff>
          <xdr:row>36</xdr:row>
          <xdr:rowOff>361950</xdr:rowOff>
        </xdr:to>
        <xdr:sp macro="" textlink="">
          <xdr:nvSpPr>
            <xdr:cNvPr id="17464" name="Option Button 56" hidden="1">
              <a:extLst>
                <a:ext uri="{63B3BB69-23CF-44E3-9099-C40C66FF867C}">
                  <a14:compatExt spid="_x0000_s17464"/>
                </a:ext>
                <a:ext uri="{FF2B5EF4-FFF2-40B4-BE49-F238E27FC236}">
                  <a16:creationId xmlns:a16="http://schemas.microsoft.com/office/drawing/2014/main" id="{00000000-0008-0000-1000-00003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36</xdr:row>
          <xdr:rowOff>314325</xdr:rowOff>
        </xdr:from>
        <xdr:to>
          <xdr:col>6</xdr:col>
          <xdr:colOff>1543050</xdr:colOff>
          <xdr:row>36</xdr:row>
          <xdr:rowOff>523875</xdr:rowOff>
        </xdr:to>
        <xdr:sp macro="" textlink="">
          <xdr:nvSpPr>
            <xdr:cNvPr id="17465" name="Option Button 57" hidden="1">
              <a:extLst>
                <a:ext uri="{63B3BB69-23CF-44E3-9099-C40C66FF867C}">
                  <a14:compatExt spid="_x0000_s17465"/>
                </a:ext>
                <a:ext uri="{FF2B5EF4-FFF2-40B4-BE49-F238E27FC236}">
                  <a16:creationId xmlns:a16="http://schemas.microsoft.com/office/drawing/2014/main" id="{00000000-0008-0000-1000-00003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36</xdr:row>
          <xdr:rowOff>485775</xdr:rowOff>
        </xdr:from>
        <xdr:to>
          <xdr:col>6</xdr:col>
          <xdr:colOff>1552575</xdr:colOff>
          <xdr:row>36</xdr:row>
          <xdr:rowOff>695325</xdr:rowOff>
        </xdr:to>
        <xdr:sp macro="" textlink="">
          <xdr:nvSpPr>
            <xdr:cNvPr id="17466" name="Option Button 58" hidden="1">
              <a:extLst>
                <a:ext uri="{63B3BB69-23CF-44E3-9099-C40C66FF867C}">
                  <a14:compatExt spid="_x0000_s17466"/>
                </a:ext>
                <a:ext uri="{FF2B5EF4-FFF2-40B4-BE49-F238E27FC236}">
                  <a16:creationId xmlns:a16="http://schemas.microsoft.com/office/drawing/2014/main" id="{00000000-0008-0000-1000-00003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36</xdr:row>
          <xdr:rowOff>666750</xdr:rowOff>
        </xdr:from>
        <xdr:to>
          <xdr:col>6</xdr:col>
          <xdr:colOff>1552575</xdr:colOff>
          <xdr:row>36</xdr:row>
          <xdr:rowOff>876300</xdr:rowOff>
        </xdr:to>
        <xdr:sp macro="" textlink="">
          <xdr:nvSpPr>
            <xdr:cNvPr id="17467" name="Option Button 59" hidden="1">
              <a:extLst>
                <a:ext uri="{63B3BB69-23CF-44E3-9099-C40C66FF867C}">
                  <a14:compatExt spid="_x0000_s17467"/>
                </a:ext>
                <a:ext uri="{FF2B5EF4-FFF2-40B4-BE49-F238E27FC236}">
                  <a16:creationId xmlns:a16="http://schemas.microsoft.com/office/drawing/2014/main" id="{00000000-0008-0000-1000-00003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36</xdr:row>
          <xdr:rowOff>847725</xdr:rowOff>
        </xdr:from>
        <xdr:to>
          <xdr:col>6</xdr:col>
          <xdr:colOff>1562100</xdr:colOff>
          <xdr:row>36</xdr:row>
          <xdr:rowOff>1057275</xdr:rowOff>
        </xdr:to>
        <xdr:sp macro="" textlink="">
          <xdr:nvSpPr>
            <xdr:cNvPr id="17468" name="Option Button 60" hidden="1">
              <a:extLst>
                <a:ext uri="{63B3BB69-23CF-44E3-9099-C40C66FF867C}">
                  <a14:compatExt spid="_x0000_s17468"/>
                </a:ext>
                <a:ext uri="{FF2B5EF4-FFF2-40B4-BE49-F238E27FC236}">
                  <a16:creationId xmlns:a16="http://schemas.microsoft.com/office/drawing/2014/main" id="{00000000-0008-0000-1000-00003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37</xdr:row>
          <xdr:rowOff>76200</xdr:rowOff>
        </xdr:from>
        <xdr:to>
          <xdr:col>6</xdr:col>
          <xdr:colOff>1752600</xdr:colOff>
          <xdr:row>37</xdr:row>
          <xdr:rowOff>1095375</xdr:rowOff>
        </xdr:to>
        <xdr:sp macro="" textlink="">
          <xdr:nvSpPr>
            <xdr:cNvPr id="17469" name="Group Box 61" hidden="1">
              <a:extLst>
                <a:ext uri="{63B3BB69-23CF-44E3-9099-C40C66FF867C}">
                  <a14:compatExt spid="_x0000_s17469"/>
                </a:ext>
                <a:ext uri="{FF2B5EF4-FFF2-40B4-BE49-F238E27FC236}">
                  <a16:creationId xmlns:a16="http://schemas.microsoft.com/office/drawing/2014/main" id="{00000000-0008-0000-1000-00003D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152400</xdr:rowOff>
        </xdr:from>
        <xdr:to>
          <xdr:col>6</xdr:col>
          <xdr:colOff>1543050</xdr:colOff>
          <xdr:row>37</xdr:row>
          <xdr:rowOff>361950</xdr:rowOff>
        </xdr:to>
        <xdr:sp macro="" textlink="">
          <xdr:nvSpPr>
            <xdr:cNvPr id="17470" name="Option Button 62" hidden="1">
              <a:extLst>
                <a:ext uri="{63B3BB69-23CF-44E3-9099-C40C66FF867C}">
                  <a14:compatExt spid="_x0000_s17470"/>
                </a:ext>
                <a:ext uri="{FF2B5EF4-FFF2-40B4-BE49-F238E27FC236}">
                  <a16:creationId xmlns:a16="http://schemas.microsoft.com/office/drawing/2014/main" id="{00000000-0008-0000-1000-00003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314325</xdr:rowOff>
        </xdr:from>
        <xdr:to>
          <xdr:col>6</xdr:col>
          <xdr:colOff>1543050</xdr:colOff>
          <xdr:row>37</xdr:row>
          <xdr:rowOff>523875</xdr:rowOff>
        </xdr:to>
        <xdr:sp macro="" textlink="">
          <xdr:nvSpPr>
            <xdr:cNvPr id="17471" name="Option Button 63" hidden="1">
              <a:extLst>
                <a:ext uri="{63B3BB69-23CF-44E3-9099-C40C66FF867C}">
                  <a14:compatExt spid="_x0000_s17471"/>
                </a:ext>
                <a:ext uri="{FF2B5EF4-FFF2-40B4-BE49-F238E27FC236}">
                  <a16:creationId xmlns:a16="http://schemas.microsoft.com/office/drawing/2014/main" id="{00000000-0008-0000-1000-00003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37</xdr:row>
          <xdr:rowOff>485775</xdr:rowOff>
        </xdr:from>
        <xdr:to>
          <xdr:col>6</xdr:col>
          <xdr:colOff>1552575</xdr:colOff>
          <xdr:row>37</xdr:row>
          <xdr:rowOff>695325</xdr:rowOff>
        </xdr:to>
        <xdr:sp macro="" textlink="">
          <xdr:nvSpPr>
            <xdr:cNvPr id="17472" name="Option Button 64" hidden="1">
              <a:extLst>
                <a:ext uri="{63B3BB69-23CF-44E3-9099-C40C66FF867C}">
                  <a14:compatExt spid="_x0000_s17472"/>
                </a:ext>
                <a:ext uri="{FF2B5EF4-FFF2-40B4-BE49-F238E27FC236}">
                  <a16:creationId xmlns:a16="http://schemas.microsoft.com/office/drawing/2014/main" id="{00000000-0008-0000-1000-00004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37</xdr:row>
          <xdr:rowOff>666750</xdr:rowOff>
        </xdr:from>
        <xdr:to>
          <xdr:col>6</xdr:col>
          <xdr:colOff>1552575</xdr:colOff>
          <xdr:row>37</xdr:row>
          <xdr:rowOff>876300</xdr:rowOff>
        </xdr:to>
        <xdr:sp macro="" textlink="">
          <xdr:nvSpPr>
            <xdr:cNvPr id="17473" name="Option Button 65" hidden="1">
              <a:extLst>
                <a:ext uri="{63B3BB69-23CF-44E3-9099-C40C66FF867C}">
                  <a14:compatExt spid="_x0000_s17473"/>
                </a:ext>
                <a:ext uri="{FF2B5EF4-FFF2-40B4-BE49-F238E27FC236}">
                  <a16:creationId xmlns:a16="http://schemas.microsoft.com/office/drawing/2014/main" id="{00000000-0008-0000-1000-00004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37</xdr:row>
          <xdr:rowOff>847725</xdr:rowOff>
        </xdr:from>
        <xdr:to>
          <xdr:col>6</xdr:col>
          <xdr:colOff>1562100</xdr:colOff>
          <xdr:row>37</xdr:row>
          <xdr:rowOff>1057275</xdr:rowOff>
        </xdr:to>
        <xdr:sp macro="" textlink="">
          <xdr:nvSpPr>
            <xdr:cNvPr id="17474" name="Option Button 66" hidden="1">
              <a:extLst>
                <a:ext uri="{63B3BB69-23CF-44E3-9099-C40C66FF867C}">
                  <a14:compatExt spid="_x0000_s17474"/>
                </a:ext>
                <a:ext uri="{FF2B5EF4-FFF2-40B4-BE49-F238E27FC236}">
                  <a16:creationId xmlns:a16="http://schemas.microsoft.com/office/drawing/2014/main" id="{00000000-0008-0000-1000-00004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38</xdr:row>
          <xdr:rowOff>76200</xdr:rowOff>
        </xdr:from>
        <xdr:to>
          <xdr:col>6</xdr:col>
          <xdr:colOff>1752600</xdr:colOff>
          <xdr:row>38</xdr:row>
          <xdr:rowOff>1095375</xdr:rowOff>
        </xdr:to>
        <xdr:sp macro="" textlink="">
          <xdr:nvSpPr>
            <xdr:cNvPr id="17475" name="Group Box 67" hidden="1">
              <a:extLst>
                <a:ext uri="{63B3BB69-23CF-44E3-9099-C40C66FF867C}">
                  <a14:compatExt spid="_x0000_s17475"/>
                </a:ext>
                <a:ext uri="{FF2B5EF4-FFF2-40B4-BE49-F238E27FC236}">
                  <a16:creationId xmlns:a16="http://schemas.microsoft.com/office/drawing/2014/main" id="{00000000-0008-0000-1000-000043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152400</xdr:rowOff>
        </xdr:from>
        <xdr:to>
          <xdr:col>6</xdr:col>
          <xdr:colOff>1543050</xdr:colOff>
          <xdr:row>38</xdr:row>
          <xdr:rowOff>361950</xdr:rowOff>
        </xdr:to>
        <xdr:sp macro="" textlink="">
          <xdr:nvSpPr>
            <xdr:cNvPr id="17476" name="Option Button 68" hidden="1">
              <a:extLst>
                <a:ext uri="{63B3BB69-23CF-44E3-9099-C40C66FF867C}">
                  <a14:compatExt spid="_x0000_s17476"/>
                </a:ext>
                <a:ext uri="{FF2B5EF4-FFF2-40B4-BE49-F238E27FC236}">
                  <a16:creationId xmlns:a16="http://schemas.microsoft.com/office/drawing/2014/main" id="{00000000-0008-0000-1000-00004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314325</xdr:rowOff>
        </xdr:from>
        <xdr:to>
          <xdr:col>6</xdr:col>
          <xdr:colOff>1543050</xdr:colOff>
          <xdr:row>38</xdr:row>
          <xdr:rowOff>523875</xdr:rowOff>
        </xdr:to>
        <xdr:sp macro="" textlink="">
          <xdr:nvSpPr>
            <xdr:cNvPr id="17477" name="Option Button 69" hidden="1">
              <a:extLst>
                <a:ext uri="{63B3BB69-23CF-44E3-9099-C40C66FF867C}">
                  <a14:compatExt spid="_x0000_s17477"/>
                </a:ext>
                <a:ext uri="{FF2B5EF4-FFF2-40B4-BE49-F238E27FC236}">
                  <a16:creationId xmlns:a16="http://schemas.microsoft.com/office/drawing/2014/main" id="{00000000-0008-0000-1000-00004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38</xdr:row>
          <xdr:rowOff>485775</xdr:rowOff>
        </xdr:from>
        <xdr:to>
          <xdr:col>6</xdr:col>
          <xdr:colOff>1552575</xdr:colOff>
          <xdr:row>38</xdr:row>
          <xdr:rowOff>695325</xdr:rowOff>
        </xdr:to>
        <xdr:sp macro="" textlink="">
          <xdr:nvSpPr>
            <xdr:cNvPr id="17478" name="Option Button 70" hidden="1">
              <a:extLst>
                <a:ext uri="{63B3BB69-23CF-44E3-9099-C40C66FF867C}">
                  <a14:compatExt spid="_x0000_s17478"/>
                </a:ext>
                <a:ext uri="{FF2B5EF4-FFF2-40B4-BE49-F238E27FC236}">
                  <a16:creationId xmlns:a16="http://schemas.microsoft.com/office/drawing/2014/main" id="{00000000-0008-0000-1000-00004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38</xdr:row>
          <xdr:rowOff>666750</xdr:rowOff>
        </xdr:from>
        <xdr:to>
          <xdr:col>6</xdr:col>
          <xdr:colOff>1552575</xdr:colOff>
          <xdr:row>38</xdr:row>
          <xdr:rowOff>876300</xdr:rowOff>
        </xdr:to>
        <xdr:sp macro="" textlink="">
          <xdr:nvSpPr>
            <xdr:cNvPr id="17479" name="Option Button 71" hidden="1">
              <a:extLst>
                <a:ext uri="{63B3BB69-23CF-44E3-9099-C40C66FF867C}">
                  <a14:compatExt spid="_x0000_s17479"/>
                </a:ext>
                <a:ext uri="{FF2B5EF4-FFF2-40B4-BE49-F238E27FC236}">
                  <a16:creationId xmlns:a16="http://schemas.microsoft.com/office/drawing/2014/main" id="{00000000-0008-0000-1000-00004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38</xdr:row>
          <xdr:rowOff>847725</xdr:rowOff>
        </xdr:from>
        <xdr:to>
          <xdr:col>6</xdr:col>
          <xdr:colOff>1562100</xdr:colOff>
          <xdr:row>38</xdr:row>
          <xdr:rowOff>1057275</xdr:rowOff>
        </xdr:to>
        <xdr:sp macro="" textlink="">
          <xdr:nvSpPr>
            <xdr:cNvPr id="17480" name="Option Button 72" hidden="1">
              <a:extLst>
                <a:ext uri="{63B3BB69-23CF-44E3-9099-C40C66FF867C}">
                  <a14:compatExt spid="_x0000_s17480"/>
                </a:ext>
                <a:ext uri="{FF2B5EF4-FFF2-40B4-BE49-F238E27FC236}">
                  <a16:creationId xmlns:a16="http://schemas.microsoft.com/office/drawing/2014/main" id="{00000000-0008-0000-1000-00004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39</xdr:row>
          <xdr:rowOff>76200</xdr:rowOff>
        </xdr:from>
        <xdr:to>
          <xdr:col>6</xdr:col>
          <xdr:colOff>1752600</xdr:colOff>
          <xdr:row>39</xdr:row>
          <xdr:rowOff>1095375</xdr:rowOff>
        </xdr:to>
        <xdr:sp macro="" textlink="">
          <xdr:nvSpPr>
            <xdr:cNvPr id="17481" name="Group Box 73" hidden="1">
              <a:extLst>
                <a:ext uri="{63B3BB69-23CF-44E3-9099-C40C66FF867C}">
                  <a14:compatExt spid="_x0000_s17481"/>
                </a:ext>
                <a:ext uri="{FF2B5EF4-FFF2-40B4-BE49-F238E27FC236}">
                  <a16:creationId xmlns:a16="http://schemas.microsoft.com/office/drawing/2014/main" id="{00000000-0008-0000-1000-000049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152400</xdr:rowOff>
        </xdr:from>
        <xdr:to>
          <xdr:col>6</xdr:col>
          <xdr:colOff>1543050</xdr:colOff>
          <xdr:row>39</xdr:row>
          <xdr:rowOff>361950</xdr:rowOff>
        </xdr:to>
        <xdr:sp macro="" textlink="">
          <xdr:nvSpPr>
            <xdr:cNvPr id="17482" name="Option Button 74" hidden="1">
              <a:extLst>
                <a:ext uri="{63B3BB69-23CF-44E3-9099-C40C66FF867C}">
                  <a14:compatExt spid="_x0000_s17482"/>
                </a:ext>
                <a:ext uri="{FF2B5EF4-FFF2-40B4-BE49-F238E27FC236}">
                  <a16:creationId xmlns:a16="http://schemas.microsoft.com/office/drawing/2014/main" id="{00000000-0008-0000-1000-00004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314325</xdr:rowOff>
        </xdr:from>
        <xdr:to>
          <xdr:col>6</xdr:col>
          <xdr:colOff>1543050</xdr:colOff>
          <xdr:row>39</xdr:row>
          <xdr:rowOff>523875</xdr:rowOff>
        </xdr:to>
        <xdr:sp macro="" textlink="">
          <xdr:nvSpPr>
            <xdr:cNvPr id="17483" name="Option Button 75" hidden="1">
              <a:extLst>
                <a:ext uri="{63B3BB69-23CF-44E3-9099-C40C66FF867C}">
                  <a14:compatExt spid="_x0000_s17483"/>
                </a:ext>
                <a:ext uri="{FF2B5EF4-FFF2-40B4-BE49-F238E27FC236}">
                  <a16:creationId xmlns:a16="http://schemas.microsoft.com/office/drawing/2014/main" id="{00000000-0008-0000-1000-00004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39</xdr:row>
          <xdr:rowOff>485775</xdr:rowOff>
        </xdr:from>
        <xdr:to>
          <xdr:col>6</xdr:col>
          <xdr:colOff>1552575</xdr:colOff>
          <xdr:row>39</xdr:row>
          <xdr:rowOff>695325</xdr:rowOff>
        </xdr:to>
        <xdr:sp macro="" textlink="">
          <xdr:nvSpPr>
            <xdr:cNvPr id="17484" name="Option Button 76" hidden="1">
              <a:extLst>
                <a:ext uri="{63B3BB69-23CF-44E3-9099-C40C66FF867C}">
                  <a14:compatExt spid="_x0000_s17484"/>
                </a:ext>
                <a:ext uri="{FF2B5EF4-FFF2-40B4-BE49-F238E27FC236}">
                  <a16:creationId xmlns:a16="http://schemas.microsoft.com/office/drawing/2014/main" id="{00000000-0008-0000-1000-00004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39</xdr:row>
          <xdr:rowOff>666750</xdr:rowOff>
        </xdr:from>
        <xdr:to>
          <xdr:col>6</xdr:col>
          <xdr:colOff>1552575</xdr:colOff>
          <xdr:row>39</xdr:row>
          <xdr:rowOff>876300</xdr:rowOff>
        </xdr:to>
        <xdr:sp macro="" textlink="">
          <xdr:nvSpPr>
            <xdr:cNvPr id="17485" name="Option Button 77" hidden="1">
              <a:extLst>
                <a:ext uri="{63B3BB69-23CF-44E3-9099-C40C66FF867C}">
                  <a14:compatExt spid="_x0000_s17485"/>
                </a:ext>
                <a:ext uri="{FF2B5EF4-FFF2-40B4-BE49-F238E27FC236}">
                  <a16:creationId xmlns:a16="http://schemas.microsoft.com/office/drawing/2014/main" id="{00000000-0008-0000-1000-00004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39</xdr:row>
          <xdr:rowOff>847725</xdr:rowOff>
        </xdr:from>
        <xdr:to>
          <xdr:col>6</xdr:col>
          <xdr:colOff>1562100</xdr:colOff>
          <xdr:row>39</xdr:row>
          <xdr:rowOff>1057275</xdr:rowOff>
        </xdr:to>
        <xdr:sp macro="" textlink="">
          <xdr:nvSpPr>
            <xdr:cNvPr id="17486" name="Option Button 78" hidden="1">
              <a:extLst>
                <a:ext uri="{63B3BB69-23CF-44E3-9099-C40C66FF867C}">
                  <a14:compatExt spid="_x0000_s17486"/>
                </a:ext>
                <a:ext uri="{FF2B5EF4-FFF2-40B4-BE49-F238E27FC236}">
                  <a16:creationId xmlns:a16="http://schemas.microsoft.com/office/drawing/2014/main" id="{00000000-0008-0000-1000-00004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40</xdr:row>
          <xdr:rowOff>76200</xdr:rowOff>
        </xdr:from>
        <xdr:to>
          <xdr:col>6</xdr:col>
          <xdr:colOff>1752600</xdr:colOff>
          <xdr:row>40</xdr:row>
          <xdr:rowOff>1095375</xdr:rowOff>
        </xdr:to>
        <xdr:sp macro="" textlink="">
          <xdr:nvSpPr>
            <xdr:cNvPr id="17487" name="Group Box 79" hidden="1">
              <a:extLst>
                <a:ext uri="{63B3BB69-23CF-44E3-9099-C40C66FF867C}">
                  <a14:compatExt spid="_x0000_s17487"/>
                </a:ext>
                <a:ext uri="{FF2B5EF4-FFF2-40B4-BE49-F238E27FC236}">
                  <a16:creationId xmlns:a16="http://schemas.microsoft.com/office/drawing/2014/main" id="{00000000-0008-0000-1000-00004F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40</xdr:row>
          <xdr:rowOff>152400</xdr:rowOff>
        </xdr:from>
        <xdr:to>
          <xdr:col>6</xdr:col>
          <xdr:colOff>1543050</xdr:colOff>
          <xdr:row>40</xdr:row>
          <xdr:rowOff>361950</xdr:rowOff>
        </xdr:to>
        <xdr:sp macro="" textlink="">
          <xdr:nvSpPr>
            <xdr:cNvPr id="17488" name="Option Button 80" hidden="1">
              <a:extLst>
                <a:ext uri="{63B3BB69-23CF-44E3-9099-C40C66FF867C}">
                  <a14:compatExt spid="_x0000_s17488"/>
                </a:ext>
                <a:ext uri="{FF2B5EF4-FFF2-40B4-BE49-F238E27FC236}">
                  <a16:creationId xmlns:a16="http://schemas.microsoft.com/office/drawing/2014/main" id="{00000000-0008-0000-1000-00005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40</xdr:row>
          <xdr:rowOff>314325</xdr:rowOff>
        </xdr:from>
        <xdr:to>
          <xdr:col>6</xdr:col>
          <xdr:colOff>1543050</xdr:colOff>
          <xdr:row>40</xdr:row>
          <xdr:rowOff>523875</xdr:rowOff>
        </xdr:to>
        <xdr:sp macro="" textlink="">
          <xdr:nvSpPr>
            <xdr:cNvPr id="17489" name="Option Button 81" hidden="1">
              <a:extLst>
                <a:ext uri="{63B3BB69-23CF-44E3-9099-C40C66FF867C}">
                  <a14:compatExt spid="_x0000_s17489"/>
                </a:ext>
                <a:ext uri="{FF2B5EF4-FFF2-40B4-BE49-F238E27FC236}">
                  <a16:creationId xmlns:a16="http://schemas.microsoft.com/office/drawing/2014/main" id="{00000000-0008-0000-1000-00005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40</xdr:row>
          <xdr:rowOff>485775</xdr:rowOff>
        </xdr:from>
        <xdr:to>
          <xdr:col>6</xdr:col>
          <xdr:colOff>1552575</xdr:colOff>
          <xdr:row>40</xdr:row>
          <xdr:rowOff>695325</xdr:rowOff>
        </xdr:to>
        <xdr:sp macro="" textlink="">
          <xdr:nvSpPr>
            <xdr:cNvPr id="17490" name="Option Button 82" hidden="1">
              <a:extLst>
                <a:ext uri="{63B3BB69-23CF-44E3-9099-C40C66FF867C}">
                  <a14:compatExt spid="_x0000_s17490"/>
                </a:ext>
                <a:ext uri="{FF2B5EF4-FFF2-40B4-BE49-F238E27FC236}">
                  <a16:creationId xmlns:a16="http://schemas.microsoft.com/office/drawing/2014/main" id="{00000000-0008-0000-1000-00005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40</xdr:row>
          <xdr:rowOff>666750</xdr:rowOff>
        </xdr:from>
        <xdr:to>
          <xdr:col>6</xdr:col>
          <xdr:colOff>1552575</xdr:colOff>
          <xdr:row>40</xdr:row>
          <xdr:rowOff>876300</xdr:rowOff>
        </xdr:to>
        <xdr:sp macro="" textlink="">
          <xdr:nvSpPr>
            <xdr:cNvPr id="17491" name="Option Button 83" hidden="1">
              <a:extLst>
                <a:ext uri="{63B3BB69-23CF-44E3-9099-C40C66FF867C}">
                  <a14:compatExt spid="_x0000_s17491"/>
                </a:ext>
                <a:ext uri="{FF2B5EF4-FFF2-40B4-BE49-F238E27FC236}">
                  <a16:creationId xmlns:a16="http://schemas.microsoft.com/office/drawing/2014/main" id="{00000000-0008-0000-1000-00005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40</xdr:row>
          <xdr:rowOff>847725</xdr:rowOff>
        </xdr:from>
        <xdr:to>
          <xdr:col>6</xdr:col>
          <xdr:colOff>1562100</xdr:colOff>
          <xdr:row>40</xdr:row>
          <xdr:rowOff>1057275</xdr:rowOff>
        </xdr:to>
        <xdr:sp macro="" textlink="">
          <xdr:nvSpPr>
            <xdr:cNvPr id="17492" name="Option Button 84" hidden="1">
              <a:extLst>
                <a:ext uri="{63B3BB69-23CF-44E3-9099-C40C66FF867C}">
                  <a14:compatExt spid="_x0000_s17492"/>
                </a:ext>
                <a:ext uri="{FF2B5EF4-FFF2-40B4-BE49-F238E27FC236}">
                  <a16:creationId xmlns:a16="http://schemas.microsoft.com/office/drawing/2014/main" id="{00000000-0008-0000-1000-00005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31</xdr:row>
          <xdr:rowOff>76200</xdr:rowOff>
        </xdr:from>
        <xdr:to>
          <xdr:col>6</xdr:col>
          <xdr:colOff>1752600</xdr:colOff>
          <xdr:row>31</xdr:row>
          <xdr:rowOff>1095375</xdr:rowOff>
        </xdr:to>
        <xdr:sp macro="" textlink="">
          <xdr:nvSpPr>
            <xdr:cNvPr id="17493" name="Group Box 85" hidden="1">
              <a:extLst>
                <a:ext uri="{63B3BB69-23CF-44E3-9099-C40C66FF867C}">
                  <a14:compatExt spid="_x0000_s17493"/>
                </a:ext>
                <a:ext uri="{FF2B5EF4-FFF2-40B4-BE49-F238E27FC236}">
                  <a16:creationId xmlns:a16="http://schemas.microsoft.com/office/drawing/2014/main" id="{00000000-0008-0000-1000-000055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152400</xdr:rowOff>
        </xdr:from>
        <xdr:to>
          <xdr:col>6</xdr:col>
          <xdr:colOff>1543050</xdr:colOff>
          <xdr:row>31</xdr:row>
          <xdr:rowOff>361950</xdr:rowOff>
        </xdr:to>
        <xdr:sp macro="" textlink="">
          <xdr:nvSpPr>
            <xdr:cNvPr id="17494" name="Option Button 86" hidden="1">
              <a:extLst>
                <a:ext uri="{63B3BB69-23CF-44E3-9099-C40C66FF867C}">
                  <a14:compatExt spid="_x0000_s17494"/>
                </a:ext>
                <a:ext uri="{FF2B5EF4-FFF2-40B4-BE49-F238E27FC236}">
                  <a16:creationId xmlns:a16="http://schemas.microsoft.com/office/drawing/2014/main" id="{00000000-0008-0000-1000-00005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314325</xdr:rowOff>
        </xdr:from>
        <xdr:to>
          <xdr:col>6</xdr:col>
          <xdr:colOff>1543050</xdr:colOff>
          <xdr:row>31</xdr:row>
          <xdr:rowOff>523875</xdr:rowOff>
        </xdr:to>
        <xdr:sp macro="" textlink="">
          <xdr:nvSpPr>
            <xdr:cNvPr id="17495" name="Option Button 87" hidden="1">
              <a:extLst>
                <a:ext uri="{63B3BB69-23CF-44E3-9099-C40C66FF867C}">
                  <a14:compatExt spid="_x0000_s17495"/>
                </a:ext>
                <a:ext uri="{FF2B5EF4-FFF2-40B4-BE49-F238E27FC236}">
                  <a16:creationId xmlns:a16="http://schemas.microsoft.com/office/drawing/2014/main" id="{00000000-0008-0000-1000-00005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31</xdr:row>
          <xdr:rowOff>485775</xdr:rowOff>
        </xdr:from>
        <xdr:to>
          <xdr:col>6</xdr:col>
          <xdr:colOff>1552575</xdr:colOff>
          <xdr:row>31</xdr:row>
          <xdr:rowOff>695325</xdr:rowOff>
        </xdr:to>
        <xdr:sp macro="" textlink="">
          <xdr:nvSpPr>
            <xdr:cNvPr id="17496" name="Option Button 88" hidden="1">
              <a:extLst>
                <a:ext uri="{63B3BB69-23CF-44E3-9099-C40C66FF867C}">
                  <a14:compatExt spid="_x0000_s17496"/>
                </a:ext>
                <a:ext uri="{FF2B5EF4-FFF2-40B4-BE49-F238E27FC236}">
                  <a16:creationId xmlns:a16="http://schemas.microsoft.com/office/drawing/2014/main" id="{00000000-0008-0000-1000-00005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31</xdr:row>
          <xdr:rowOff>666750</xdr:rowOff>
        </xdr:from>
        <xdr:to>
          <xdr:col>6</xdr:col>
          <xdr:colOff>1552575</xdr:colOff>
          <xdr:row>31</xdr:row>
          <xdr:rowOff>876300</xdr:rowOff>
        </xdr:to>
        <xdr:sp macro="" textlink="">
          <xdr:nvSpPr>
            <xdr:cNvPr id="17497" name="Option Button 89" hidden="1">
              <a:extLst>
                <a:ext uri="{63B3BB69-23CF-44E3-9099-C40C66FF867C}">
                  <a14:compatExt spid="_x0000_s17497"/>
                </a:ext>
                <a:ext uri="{FF2B5EF4-FFF2-40B4-BE49-F238E27FC236}">
                  <a16:creationId xmlns:a16="http://schemas.microsoft.com/office/drawing/2014/main" id="{00000000-0008-0000-1000-00005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31</xdr:row>
          <xdr:rowOff>847725</xdr:rowOff>
        </xdr:from>
        <xdr:to>
          <xdr:col>6</xdr:col>
          <xdr:colOff>1562100</xdr:colOff>
          <xdr:row>31</xdr:row>
          <xdr:rowOff>1057275</xdr:rowOff>
        </xdr:to>
        <xdr:sp macro="" textlink="">
          <xdr:nvSpPr>
            <xdr:cNvPr id="17498" name="Option Button 90" hidden="1">
              <a:extLst>
                <a:ext uri="{63B3BB69-23CF-44E3-9099-C40C66FF867C}">
                  <a14:compatExt spid="_x0000_s17498"/>
                </a:ext>
                <a:ext uri="{FF2B5EF4-FFF2-40B4-BE49-F238E27FC236}">
                  <a16:creationId xmlns:a16="http://schemas.microsoft.com/office/drawing/2014/main" id="{00000000-0008-0000-1000-00005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32</xdr:row>
          <xdr:rowOff>76200</xdr:rowOff>
        </xdr:from>
        <xdr:to>
          <xdr:col>6</xdr:col>
          <xdr:colOff>1752600</xdr:colOff>
          <xdr:row>32</xdr:row>
          <xdr:rowOff>1095375</xdr:rowOff>
        </xdr:to>
        <xdr:sp macro="" textlink="">
          <xdr:nvSpPr>
            <xdr:cNvPr id="17499" name="Group Box 91" hidden="1">
              <a:extLst>
                <a:ext uri="{63B3BB69-23CF-44E3-9099-C40C66FF867C}">
                  <a14:compatExt spid="_x0000_s17499"/>
                </a:ext>
                <a:ext uri="{FF2B5EF4-FFF2-40B4-BE49-F238E27FC236}">
                  <a16:creationId xmlns:a16="http://schemas.microsoft.com/office/drawing/2014/main" id="{00000000-0008-0000-1000-00005B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152400</xdr:rowOff>
        </xdr:from>
        <xdr:to>
          <xdr:col>6</xdr:col>
          <xdr:colOff>1543050</xdr:colOff>
          <xdr:row>32</xdr:row>
          <xdr:rowOff>361950</xdr:rowOff>
        </xdr:to>
        <xdr:sp macro="" textlink="">
          <xdr:nvSpPr>
            <xdr:cNvPr id="17500" name="Option Button 92" hidden="1">
              <a:extLst>
                <a:ext uri="{63B3BB69-23CF-44E3-9099-C40C66FF867C}">
                  <a14:compatExt spid="_x0000_s17500"/>
                </a:ext>
                <a:ext uri="{FF2B5EF4-FFF2-40B4-BE49-F238E27FC236}">
                  <a16:creationId xmlns:a16="http://schemas.microsoft.com/office/drawing/2014/main" id="{00000000-0008-0000-1000-00005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314325</xdr:rowOff>
        </xdr:from>
        <xdr:to>
          <xdr:col>6</xdr:col>
          <xdr:colOff>1543050</xdr:colOff>
          <xdr:row>32</xdr:row>
          <xdr:rowOff>523875</xdr:rowOff>
        </xdr:to>
        <xdr:sp macro="" textlink="">
          <xdr:nvSpPr>
            <xdr:cNvPr id="17501" name="Option Button 93" hidden="1">
              <a:extLst>
                <a:ext uri="{63B3BB69-23CF-44E3-9099-C40C66FF867C}">
                  <a14:compatExt spid="_x0000_s17501"/>
                </a:ext>
                <a:ext uri="{FF2B5EF4-FFF2-40B4-BE49-F238E27FC236}">
                  <a16:creationId xmlns:a16="http://schemas.microsoft.com/office/drawing/2014/main" id="{00000000-0008-0000-1000-00005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32</xdr:row>
          <xdr:rowOff>485775</xdr:rowOff>
        </xdr:from>
        <xdr:to>
          <xdr:col>6</xdr:col>
          <xdr:colOff>1552575</xdr:colOff>
          <xdr:row>32</xdr:row>
          <xdr:rowOff>695325</xdr:rowOff>
        </xdr:to>
        <xdr:sp macro="" textlink="">
          <xdr:nvSpPr>
            <xdr:cNvPr id="17502" name="Option Button 94" hidden="1">
              <a:extLst>
                <a:ext uri="{63B3BB69-23CF-44E3-9099-C40C66FF867C}">
                  <a14:compatExt spid="_x0000_s17502"/>
                </a:ext>
                <a:ext uri="{FF2B5EF4-FFF2-40B4-BE49-F238E27FC236}">
                  <a16:creationId xmlns:a16="http://schemas.microsoft.com/office/drawing/2014/main" id="{00000000-0008-0000-1000-00005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32</xdr:row>
          <xdr:rowOff>666750</xdr:rowOff>
        </xdr:from>
        <xdr:to>
          <xdr:col>6</xdr:col>
          <xdr:colOff>1552575</xdr:colOff>
          <xdr:row>32</xdr:row>
          <xdr:rowOff>876300</xdr:rowOff>
        </xdr:to>
        <xdr:sp macro="" textlink="">
          <xdr:nvSpPr>
            <xdr:cNvPr id="17503" name="Option Button 95" hidden="1">
              <a:extLst>
                <a:ext uri="{63B3BB69-23CF-44E3-9099-C40C66FF867C}">
                  <a14:compatExt spid="_x0000_s17503"/>
                </a:ext>
                <a:ext uri="{FF2B5EF4-FFF2-40B4-BE49-F238E27FC236}">
                  <a16:creationId xmlns:a16="http://schemas.microsoft.com/office/drawing/2014/main" id="{00000000-0008-0000-1000-00005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32</xdr:row>
          <xdr:rowOff>847725</xdr:rowOff>
        </xdr:from>
        <xdr:to>
          <xdr:col>6</xdr:col>
          <xdr:colOff>1562100</xdr:colOff>
          <xdr:row>32</xdr:row>
          <xdr:rowOff>1057275</xdr:rowOff>
        </xdr:to>
        <xdr:sp macro="" textlink="">
          <xdr:nvSpPr>
            <xdr:cNvPr id="17504" name="Option Button 96" hidden="1">
              <a:extLst>
                <a:ext uri="{63B3BB69-23CF-44E3-9099-C40C66FF867C}">
                  <a14:compatExt spid="_x0000_s17504"/>
                </a:ext>
                <a:ext uri="{FF2B5EF4-FFF2-40B4-BE49-F238E27FC236}">
                  <a16:creationId xmlns:a16="http://schemas.microsoft.com/office/drawing/2014/main" id="{00000000-0008-0000-1000-00006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33</xdr:row>
          <xdr:rowOff>76200</xdr:rowOff>
        </xdr:from>
        <xdr:to>
          <xdr:col>6</xdr:col>
          <xdr:colOff>1752600</xdr:colOff>
          <xdr:row>33</xdr:row>
          <xdr:rowOff>1095375</xdr:rowOff>
        </xdr:to>
        <xdr:sp macro="" textlink="">
          <xdr:nvSpPr>
            <xdr:cNvPr id="17505" name="Group Box 97" hidden="1">
              <a:extLst>
                <a:ext uri="{63B3BB69-23CF-44E3-9099-C40C66FF867C}">
                  <a14:compatExt spid="_x0000_s17505"/>
                </a:ext>
                <a:ext uri="{FF2B5EF4-FFF2-40B4-BE49-F238E27FC236}">
                  <a16:creationId xmlns:a16="http://schemas.microsoft.com/office/drawing/2014/main" id="{00000000-0008-0000-1000-00006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152400</xdr:rowOff>
        </xdr:from>
        <xdr:to>
          <xdr:col>6</xdr:col>
          <xdr:colOff>1543050</xdr:colOff>
          <xdr:row>33</xdr:row>
          <xdr:rowOff>361950</xdr:rowOff>
        </xdr:to>
        <xdr:sp macro="" textlink="">
          <xdr:nvSpPr>
            <xdr:cNvPr id="17506" name="Option Button 98" hidden="1">
              <a:extLst>
                <a:ext uri="{63B3BB69-23CF-44E3-9099-C40C66FF867C}">
                  <a14:compatExt spid="_x0000_s17506"/>
                </a:ext>
                <a:ext uri="{FF2B5EF4-FFF2-40B4-BE49-F238E27FC236}">
                  <a16:creationId xmlns:a16="http://schemas.microsoft.com/office/drawing/2014/main" id="{00000000-0008-0000-1000-00006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314325</xdr:rowOff>
        </xdr:from>
        <xdr:to>
          <xdr:col>6</xdr:col>
          <xdr:colOff>1543050</xdr:colOff>
          <xdr:row>33</xdr:row>
          <xdr:rowOff>523875</xdr:rowOff>
        </xdr:to>
        <xdr:sp macro="" textlink="">
          <xdr:nvSpPr>
            <xdr:cNvPr id="17507" name="Option Button 99" hidden="1">
              <a:extLst>
                <a:ext uri="{63B3BB69-23CF-44E3-9099-C40C66FF867C}">
                  <a14:compatExt spid="_x0000_s17507"/>
                </a:ext>
                <a:ext uri="{FF2B5EF4-FFF2-40B4-BE49-F238E27FC236}">
                  <a16:creationId xmlns:a16="http://schemas.microsoft.com/office/drawing/2014/main" id="{00000000-0008-0000-1000-00006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33</xdr:row>
          <xdr:rowOff>485775</xdr:rowOff>
        </xdr:from>
        <xdr:to>
          <xdr:col>6</xdr:col>
          <xdr:colOff>1552575</xdr:colOff>
          <xdr:row>33</xdr:row>
          <xdr:rowOff>695325</xdr:rowOff>
        </xdr:to>
        <xdr:sp macro="" textlink="">
          <xdr:nvSpPr>
            <xdr:cNvPr id="17508" name="Option Button 100" hidden="1">
              <a:extLst>
                <a:ext uri="{63B3BB69-23CF-44E3-9099-C40C66FF867C}">
                  <a14:compatExt spid="_x0000_s17508"/>
                </a:ext>
                <a:ext uri="{FF2B5EF4-FFF2-40B4-BE49-F238E27FC236}">
                  <a16:creationId xmlns:a16="http://schemas.microsoft.com/office/drawing/2014/main" id="{00000000-0008-0000-1000-00006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33</xdr:row>
          <xdr:rowOff>666750</xdr:rowOff>
        </xdr:from>
        <xdr:to>
          <xdr:col>6</xdr:col>
          <xdr:colOff>1552575</xdr:colOff>
          <xdr:row>33</xdr:row>
          <xdr:rowOff>876300</xdr:rowOff>
        </xdr:to>
        <xdr:sp macro="" textlink="">
          <xdr:nvSpPr>
            <xdr:cNvPr id="17509" name="Option Button 101" hidden="1">
              <a:extLst>
                <a:ext uri="{63B3BB69-23CF-44E3-9099-C40C66FF867C}">
                  <a14:compatExt spid="_x0000_s17509"/>
                </a:ext>
                <a:ext uri="{FF2B5EF4-FFF2-40B4-BE49-F238E27FC236}">
                  <a16:creationId xmlns:a16="http://schemas.microsoft.com/office/drawing/2014/main" id="{00000000-0008-0000-1000-00006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33</xdr:row>
          <xdr:rowOff>847725</xdr:rowOff>
        </xdr:from>
        <xdr:to>
          <xdr:col>6</xdr:col>
          <xdr:colOff>1562100</xdr:colOff>
          <xdr:row>33</xdr:row>
          <xdr:rowOff>1057275</xdr:rowOff>
        </xdr:to>
        <xdr:sp macro="" textlink="">
          <xdr:nvSpPr>
            <xdr:cNvPr id="17510" name="Option Button 102" hidden="1">
              <a:extLst>
                <a:ext uri="{63B3BB69-23CF-44E3-9099-C40C66FF867C}">
                  <a14:compatExt spid="_x0000_s17510"/>
                </a:ext>
                <a:ext uri="{FF2B5EF4-FFF2-40B4-BE49-F238E27FC236}">
                  <a16:creationId xmlns:a16="http://schemas.microsoft.com/office/drawing/2014/main" id="{00000000-0008-0000-1000-00006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34</xdr:row>
          <xdr:rowOff>76200</xdr:rowOff>
        </xdr:from>
        <xdr:to>
          <xdr:col>6</xdr:col>
          <xdr:colOff>1752600</xdr:colOff>
          <xdr:row>34</xdr:row>
          <xdr:rowOff>1095375</xdr:rowOff>
        </xdr:to>
        <xdr:sp macro="" textlink="">
          <xdr:nvSpPr>
            <xdr:cNvPr id="17511" name="Group Box 103" hidden="1">
              <a:extLst>
                <a:ext uri="{63B3BB69-23CF-44E3-9099-C40C66FF867C}">
                  <a14:compatExt spid="_x0000_s17511"/>
                </a:ext>
                <a:ext uri="{FF2B5EF4-FFF2-40B4-BE49-F238E27FC236}">
                  <a16:creationId xmlns:a16="http://schemas.microsoft.com/office/drawing/2014/main" id="{00000000-0008-0000-1000-000067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152400</xdr:rowOff>
        </xdr:from>
        <xdr:to>
          <xdr:col>6</xdr:col>
          <xdr:colOff>1543050</xdr:colOff>
          <xdr:row>34</xdr:row>
          <xdr:rowOff>361950</xdr:rowOff>
        </xdr:to>
        <xdr:sp macro="" textlink="">
          <xdr:nvSpPr>
            <xdr:cNvPr id="17512" name="Option Button 104" hidden="1">
              <a:extLst>
                <a:ext uri="{63B3BB69-23CF-44E3-9099-C40C66FF867C}">
                  <a14:compatExt spid="_x0000_s17512"/>
                </a:ext>
                <a:ext uri="{FF2B5EF4-FFF2-40B4-BE49-F238E27FC236}">
                  <a16:creationId xmlns:a16="http://schemas.microsoft.com/office/drawing/2014/main" id="{00000000-0008-0000-1000-00006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314325</xdr:rowOff>
        </xdr:from>
        <xdr:to>
          <xdr:col>6</xdr:col>
          <xdr:colOff>1543050</xdr:colOff>
          <xdr:row>34</xdr:row>
          <xdr:rowOff>523875</xdr:rowOff>
        </xdr:to>
        <xdr:sp macro="" textlink="">
          <xdr:nvSpPr>
            <xdr:cNvPr id="17513" name="Option Button 105" hidden="1">
              <a:extLst>
                <a:ext uri="{63B3BB69-23CF-44E3-9099-C40C66FF867C}">
                  <a14:compatExt spid="_x0000_s17513"/>
                </a:ext>
                <a:ext uri="{FF2B5EF4-FFF2-40B4-BE49-F238E27FC236}">
                  <a16:creationId xmlns:a16="http://schemas.microsoft.com/office/drawing/2014/main" id="{00000000-0008-0000-1000-00006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34</xdr:row>
          <xdr:rowOff>485775</xdr:rowOff>
        </xdr:from>
        <xdr:to>
          <xdr:col>6</xdr:col>
          <xdr:colOff>1552575</xdr:colOff>
          <xdr:row>34</xdr:row>
          <xdr:rowOff>695325</xdr:rowOff>
        </xdr:to>
        <xdr:sp macro="" textlink="">
          <xdr:nvSpPr>
            <xdr:cNvPr id="17514" name="Option Button 106" hidden="1">
              <a:extLst>
                <a:ext uri="{63B3BB69-23CF-44E3-9099-C40C66FF867C}">
                  <a14:compatExt spid="_x0000_s17514"/>
                </a:ext>
                <a:ext uri="{FF2B5EF4-FFF2-40B4-BE49-F238E27FC236}">
                  <a16:creationId xmlns:a16="http://schemas.microsoft.com/office/drawing/2014/main" id="{00000000-0008-0000-1000-00006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34</xdr:row>
          <xdr:rowOff>666750</xdr:rowOff>
        </xdr:from>
        <xdr:to>
          <xdr:col>6</xdr:col>
          <xdr:colOff>1552575</xdr:colOff>
          <xdr:row>34</xdr:row>
          <xdr:rowOff>876300</xdr:rowOff>
        </xdr:to>
        <xdr:sp macro="" textlink="">
          <xdr:nvSpPr>
            <xdr:cNvPr id="17515" name="Option Button 107" hidden="1">
              <a:extLst>
                <a:ext uri="{63B3BB69-23CF-44E3-9099-C40C66FF867C}">
                  <a14:compatExt spid="_x0000_s17515"/>
                </a:ext>
                <a:ext uri="{FF2B5EF4-FFF2-40B4-BE49-F238E27FC236}">
                  <a16:creationId xmlns:a16="http://schemas.microsoft.com/office/drawing/2014/main" id="{00000000-0008-0000-1000-00006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34</xdr:row>
          <xdr:rowOff>847725</xdr:rowOff>
        </xdr:from>
        <xdr:to>
          <xdr:col>6</xdr:col>
          <xdr:colOff>1562100</xdr:colOff>
          <xdr:row>34</xdr:row>
          <xdr:rowOff>1057275</xdr:rowOff>
        </xdr:to>
        <xdr:sp macro="" textlink="">
          <xdr:nvSpPr>
            <xdr:cNvPr id="17516" name="Option Button 108" hidden="1">
              <a:extLst>
                <a:ext uri="{63B3BB69-23CF-44E3-9099-C40C66FF867C}">
                  <a14:compatExt spid="_x0000_s17516"/>
                </a:ext>
                <a:ext uri="{FF2B5EF4-FFF2-40B4-BE49-F238E27FC236}">
                  <a16:creationId xmlns:a16="http://schemas.microsoft.com/office/drawing/2014/main" id="{00000000-0008-0000-1000-00006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25</xdr:row>
          <xdr:rowOff>76200</xdr:rowOff>
        </xdr:from>
        <xdr:to>
          <xdr:col>6</xdr:col>
          <xdr:colOff>1752600</xdr:colOff>
          <xdr:row>25</xdr:row>
          <xdr:rowOff>1095375</xdr:rowOff>
        </xdr:to>
        <xdr:sp macro="" textlink="">
          <xdr:nvSpPr>
            <xdr:cNvPr id="17517" name="Group Box 109" hidden="1">
              <a:extLst>
                <a:ext uri="{63B3BB69-23CF-44E3-9099-C40C66FF867C}">
                  <a14:compatExt spid="_x0000_s17517"/>
                </a:ext>
                <a:ext uri="{FF2B5EF4-FFF2-40B4-BE49-F238E27FC236}">
                  <a16:creationId xmlns:a16="http://schemas.microsoft.com/office/drawing/2014/main" id="{00000000-0008-0000-1000-00006D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152400</xdr:rowOff>
        </xdr:from>
        <xdr:to>
          <xdr:col>6</xdr:col>
          <xdr:colOff>1543050</xdr:colOff>
          <xdr:row>25</xdr:row>
          <xdr:rowOff>361950</xdr:rowOff>
        </xdr:to>
        <xdr:sp macro="" textlink="">
          <xdr:nvSpPr>
            <xdr:cNvPr id="17518" name="Option Button 110" hidden="1">
              <a:extLst>
                <a:ext uri="{63B3BB69-23CF-44E3-9099-C40C66FF867C}">
                  <a14:compatExt spid="_x0000_s17518"/>
                </a:ext>
                <a:ext uri="{FF2B5EF4-FFF2-40B4-BE49-F238E27FC236}">
                  <a16:creationId xmlns:a16="http://schemas.microsoft.com/office/drawing/2014/main" id="{00000000-0008-0000-1000-00006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314325</xdr:rowOff>
        </xdr:from>
        <xdr:to>
          <xdr:col>6</xdr:col>
          <xdr:colOff>1543050</xdr:colOff>
          <xdr:row>25</xdr:row>
          <xdr:rowOff>523875</xdr:rowOff>
        </xdr:to>
        <xdr:sp macro="" textlink="">
          <xdr:nvSpPr>
            <xdr:cNvPr id="17519" name="Option Button 111" hidden="1">
              <a:extLst>
                <a:ext uri="{63B3BB69-23CF-44E3-9099-C40C66FF867C}">
                  <a14:compatExt spid="_x0000_s17519"/>
                </a:ext>
                <a:ext uri="{FF2B5EF4-FFF2-40B4-BE49-F238E27FC236}">
                  <a16:creationId xmlns:a16="http://schemas.microsoft.com/office/drawing/2014/main" id="{00000000-0008-0000-1000-00006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25</xdr:row>
          <xdr:rowOff>485775</xdr:rowOff>
        </xdr:from>
        <xdr:to>
          <xdr:col>6</xdr:col>
          <xdr:colOff>1552575</xdr:colOff>
          <xdr:row>25</xdr:row>
          <xdr:rowOff>695325</xdr:rowOff>
        </xdr:to>
        <xdr:sp macro="" textlink="">
          <xdr:nvSpPr>
            <xdr:cNvPr id="17520" name="Option Button 112" hidden="1">
              <a:extLst>
                <a:ext uri="{63B3BB69-23CF-44E3-9099-C40C66FF867C}">
                  <a14:compatExt spid="_x0000_s17520"/>
                </a:ext>
                <a:ext uri="{FF2B5EF4-FFF2-40B4-BE49-F238E27FC236}">
                  <a16:creationId xmlns:a16="http://schemas.microsoft.com/office/drawing/2014/main" id="{00000000-0008-0000-1000-00007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25</xdr:row>
          <xdr:rowOff>666750</xdr:rowOff>
        </xdr:from>
        <xdr:to>
          <xdr:col>6</xdr:col>
          <xdr:colOff>1552575</xdr:colOff>
          <xdr:row>25</xdr:row>
          <xdr:rowOff>876300</xdr:rowOff>
        </xdr:to>
        <xdr:sp macro="" textlink="">
          <xdr:nvSpPr>
            <xdr:cNvPr id="17521" name="Option Button 113" hidden="1">
              <a:extLst>
                <a:ext uri="{63B3BB69-23CF-44E3-9099-C40C66FF867C}">
                  <a14:compatExt spid="_x0000_s17521"/>
                </a:ext>
                <a:ext uri="{FF2B5EF4-FFF2-40B4-BE49-F238E27FC236}">
                  <a16:creationId xmlns:a16="http://schemas.microsoft.com/office/drawing/2014/main" id="{00000000-0008-0000-1000-00007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25</xdr:row>
          <xdr:rowOff>847725</xdr:rowOff>
        </xdr:from>
        <xdr:to>
          <xdr:col>6</xdr:col>
          <xdr:colOff>1562100</xdr:colOff>
          <xdr:row>25</xdr:row>
          <xdr:rowOff>1057275</xdr:rowOff>
        </xdr:to>
        <xdr:sp macro="" textlink="">
          <xdr:nvSpPr>
            <xdr:cNvPr id="17522" name="Option Button 114" hidden="1">
              <a:extLst>
                <a:ext uri="{63B3BB69-23CF-44E3-9099-C40C66FF867C}">
                  <a14:compatExt spid="_x0000_s17522"/>
                </a:ext>
                <a:ext uri="{FF2B5EF4-FFF2-40B4-BE49-F238E27FC236}">
                  <a16:creationId xmlns:a16="http://schemas.microsoft.com/office/drawing/2014/main" id="{00000000-0008-0000-1000-00007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76200</xdr:rowOff>
        </xdr:from>
        <xdr:to>
          <xdr:col>6</xdr:col>
          <xdr:colOff>1752600</xdr:colOff>
          <xdr:row>26</xdr:row>
          <xdr:rowOff>1095375</xdr:rowOff>
        </xdr:to>
        <xdr:sp macro="" textlink="">
          <xdr:nvSpPr>
            <xdr:cNvPr id="17523" name="Group Box 115" hidden="1">
              <a:extLst>
                <a:ext uri="{63B3BB69-23CF-44E3-9099-C40C66FF867C}">
                  <a14:compatExt spid="_x0000_s17523"/>
                </a:ext>
                <a:ext uri="{FF2B5EF4-FFF2-40B4-BE49-F238E27FC236}">
                  <a16:creationId xmlns:a16="http://schemas.microsoft.com/office/drawing/2014/main" id="{00000000-0008-0000-1000-000073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152400</xdr:rowOff>
        </xdr:from>
        <xdr:to>
          <xdr:col>6</xdr:col>
          <xdr:colOff>1543050</xdr:colOff>
          <xdr:row>26</xdr:row>
          <xdr:rowOff>361950</xdr:rowOff>
        </xdr:to>
        <xdr:sp macro="" textlink="">
          <xdr:nvSpPr>
            <xdr:cNvPr id="17524" name="Option Button 116" hidden="1">
              <a:extLst>
                <a:ext uri="{63B3BB69-23CF-44E3-9099-C40C66FF867C}">
                  <a14:compatExt spid="_x0000_s17524"/>
                </a:ext>
                <a:ext uri="{FF2B5EF4-FFF2-40B4-BE49-F238E27FC236}">
                  <a16:creationId xmlns:a16="http://schemas.microsoft.com/office/drawing/2014/main" id="{00000000-0008-0000-1000-00007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314325</xdr:rowOff>
        </xdr:from>
        <xdr:to>
          <xdr:col>6</xdr:col>
          <xdr:colOff>1543050</xdr:colOff>
          <xdr:row>26</xdr:row>
          <xdr:rowOff>523875</xdr:rowOff>
        </xdr:to>
        <xdr:sp macro="" textlink="">
          <xdr:nvSpPr>
            <xdr:cNvPr id="17525" name="Option Button 117" hidden="1">
              <a:extLst>
                <a:ext uri="{63B3BB69-23CF-44E3-9099-C40C66FF867C}">
                  <a14:compatExt spid="_x0000_s17525"/>
                </a:ext>
                <a:ext uri="{FF2B5EF4-FFF2-40B4-BE49-F238E27FC236}">
                  <a16:creationId xmlns:a16="http://schemas.microsoft.com/office/drawing/2014/main" id="{00000000-0008-0000-1000-00007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26</xdr:row>
          <xdr:rowOff>485775</xdr:rowOff>
        </xdr:from>
        <xdr:to>
          <xdr:col>6</xdr:col>
          <xdr:colOff>1552575</xdr:colOff>
          <xdr:row>26</xdr:row>
          <xdr:rowOff>695325</xdr:rowOff>
        </xdr:to>
        <xdr:sp macro="" textlink="">
          <xdr:nvSpPr>
            <xdr:cNvPr id="17526" name="Option Button 118" hidden="1">
              <a:extLst>
                <a:ext uri="{63B3BB69-23CF-44E3-9099-C40C66FF867C}">
                  <a14:compatExt spid="_x0000_s17526"/>
                </a:ext>
                <a:ext uri="{FF2B5EF4-FFF2-40B4-BE49-F238E27FC236}">
                  <a16:creationId xmlns:a16="http://schemas.microsoft.com/office/drawing/2014/main" id="{00000000-0008-0000-1000-00007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26</xdr:row>
          <xdr:rowOff>666750</xdr:rowOff>
        </xdr:from>
        <xdr:to>
          <xdr:col>6</xdr:col>
          <xdr:colOff>1552575</xdr:colOff>
          <xdr:row>26</xdr:row>
          <xdr:rowOff>876300</xdr:rowOff>
        </xdr:to>
        <xdr:sp macro="" textlink="">
          <xdr:nvSpPr>
            <xdr:cNvPr id="17527" name="Option Button 119" hidden="1">
              <a:extLst>
                <a:ext uri="{63B3BB69-23CF-44E3-9099-C40C66FF867C}">
                  <a14:compatExt spid="_x0000_s17527"/>
                </a:ext>
                <a:ext uri="{FF2B5EF4-FFF2-40B4-BE49-F238E27FC236}">
                  <a16:creationId xmlns:a16="http://schemas.microsoft.com/office/drawing/2014/main" id="{00000000-0008-0000-1000-00007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26</xdr:row>
          <xdr:rowOff>847725</xdr:rowOff>
        </xdr:from>
        <xdr:to>
          <xdr:col>6</xdr:col>
          <xdr:colOff>1562100</xdr:colOff>
          <xdr:row>26</xdr:row>
          <xdr:rowOff>1057275</xdr:rowOff>
        </xdr:to>
        <xdr:sp macro="" textlink="">
          <xdr:nvSpPr>
            <xdr:cNvPr id="17528" name="Option Button 120" hidden="1">
              <a:extLst>
                <a:ext uri="{63B3BB69-23CF-44E3-9099-C40C66FF867C}">
                  <a14:compatExt spid="_x0000_s17528"/>
                </a:ext>
                <a:ext uri="{FF2B5EF4-FFF2-40B4-BE49-F238E27FC236}">
                  <a16:creationId xmlns:a16="http://schemas.microsoft.com/office/drawing/2014/main" id="{00000000-0008-0000-1000-00007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76200</xdr:rowOff>
        </xdr:from>
        <xdr:to>
          <xdr:col>6</xdr:col>
          <xdr:colOff>1752600</xdr:colOff>
          <xdr:row>27</xdr:row>
          <xdr:rowOff>1095375</xdr:rowOff>
        </xdr:to>
        <xdr:sp macro="" textlink="">
          <xdr:nvSpPr>
            <xdr:cNvPr id="17529" name="Group Box 121" hidden="1">
              <a:extLst>
                <a:ext uri="{63B3BB69-23CF-44E3-9099-C40C66FF867C}">
                  <a14:compatExt spid="_x0000_s17529"/>
                </a:ext>
                <a:ext uri="{FF2B5EF4-FFF2-40B4-BE49-F238E27FC236}">
                  <a16:creationId xmlns:a16="http://schemas.microsoft.com/office/drawing/2014/main" id="{00000000-0008-0000-1000-000079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152400</xdr:rowOff>
        </xdr:from>
        <xdr:to>
          <xdr:col>6</xdr:col>
          <xdr:colOff>1543050</xdr:colOff>
          <xdr:row>27</xdr:row>
          <xdr:rowOff>361950</xdr:rowOff>
        </xdr:to>
        <xdr:sp macro="" textlink="">
          <xdr:nvSpPr>
            <xdr:cNvPr id="17530" name="Option Button 122" hidden="1">
              <a:extLst>
                <a:ext uri="{63B3BB69-23CF-44E3-9099-C40C66FF867C}">
                  <a14:compatExt spid="_x0000_s17530"/>
                </a:ext>
                <a:ext uri="{FF2B5EF4-FFF2-40B4-BE49-F238E27FC236}">
                  <a16:creationId xmlns:a16="http://schemas.microsoft.com/office/drawing/2014/main" id="{00000000-0008-0000-1000-00007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314325</xdr:rowOff>
        </xdr:from>
        <xdr:to>
          <xdr:col>6</xdr:col>
          <xdr:colOff>1543050</xdr:colOff>
          <xdr:row>27</xdr:row>
          <xdr:rowOff>523875</xdr:rowOff>
        </xdr:to>
        <xdr:sp macro="" textlink="">
          <xdr:nvSpPr>
            <xdr:cNvPr id="17531" name="Option Button 123" hidden="1">
              <a:extLst>
                <a:ext uri="{63B3BB69-23CF-44E3-9099-C40C66FF867C}">
                  <a14:compatExt spid="_x0000_s17531"/>
                </a:ext>
                <a:ext uri="{FF2B5EF4-FFF2-40B4-BE49-F238E27FC236}">
                  <a16:creationId xmlns:a16="http://schemas.microsoft.com/office/drawing/2014/main" id="{00000000-0008-0000-1000-00007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27</xdr:row>
          <xdr:rowOff>485775</xdr:rowOff>
        </xdr:from>
        <xdr:to>
          <xdr:col>6</xdr:col>
          <xdr:colOff>1552575</xdr:colOff>
          <xdr:row>27</xdr:row>
          <xdr:rowOff>695325</xdr:rowOff>
        </xdr:to>
        <xdr:sp macro="" textlink="">
          <xdr:nvSpPr>
            <xdr:cNvPr id="17532" name="Option Button 124" hidden="1">
              <a:extLst>
                <a:ext uri="{63B3BB69-23CF-44E3-9099-C40C66FF867C}">
                  <a14:compatExt spid="_x0000_s17532"/>
                </a:ext>
                <a:ext uri="{FF2B5EF4-FFF2-40B4-BE49-F238E27FC236}">
                  <a16:creationId xmlns:a16="http://schemas.microsoft.com/office/drawing/2014/main" id="{00000000-0008-0000-1000-00007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27</xdr:row>
          <xdr:rowOff>666750</xdr:rowOff>
        </xdr:from>
        <xdr:to>
          <xdr:col>6</xdr:col>
          <xdr:colOff>1552575</xdr:colOff>
          <xdr:row>27</xdr:row>
          <xdr:rowOff>876300</xdr:rowOff>
        </xdr:to>
        <xdr:sp macro="" textlink="">
          <xdr:nvSpPr>
            <xdr:cNvPr id="17533" name="Option Button 125" hidden="1">
              <a:extLst>
                <a:ext uri="{63B3BB69-23CF-44E3-9099-C40C66FF867C}">
                  <a14:compatExt spid="_x0000_s17533"/>
                </a:ext>
                <a:ext uri="{FF2B5EF4-FFF2-40B4-BE49-F238E27FC236}">
                  <a16:creationId xmlns:a16="http://schemas.microsoft.com/office/drawing/2014/main" id="{00000000-0008-0000-1000-00007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27</xdr:row>
          <xdr:rowOff>847725</xdr:rowOff>
        </xdr:from>
        <xdr:to>
          <xdr:col>6</xdr:col>
          <xdr:colOff>1562100</xdr:colOff>
          <xdr:row>27</xdr:row>
          <xdr:rowOff>1057275</xdr:rowOff>
        </xdr:to>
        <xdr:sp macro="" textlink="">
          <xdr:nvSpPr>
            <xdr:cNvPr id="17534" name="Option Button 126" hidden="1">
              <a:extLst>
                <a:ext uri="{63B3BB69-23CF-44E3-9099-C40C66FF867C}">
                  <a14:compatExt spid="_x0000_s17534"/>
                </a:ext>
                <a:ext uri="{FF2B5EF4-FFF2-40B4-BE49-F238E27FC236}">
                  <a16:creationId xmlns:a16="http://schemas.microsoft.com/office/drawing/2014/main" id="{00000000-0008-0000-1000-00007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28</xdr:row>
          <xdr:rowOff>76200</xdr:rowOff>
        </xdr:from>
        <xdr:to>
          <xdr:col>6</xdr:col>
          <xdr:colOff>1752600</xdr:colOff>
          <xdr:row>28</xdr:row>
          <xdr:rowOff>1095375</xdr:rowOff>
        </xdr:to>
        <xdr:sp macro="" textlink="">
          <xdr:nvSpPr>
            <xdr:cNvPr id="17535" name="Group Box 127" hidden="1">
              <a:extLst>
                <a:ext uri="{63B3BB69-23CF-44E3-9099-C40C66FF867C}">
                  <a14:compatExt spid="_x0000_s17535"/>
                </a:ext>
                <a:ext uri="{FF2B5EF4-FFF2-40B4-BE49-F238E27FC236}">
                  <a16:creationId xmlns:a16="http://schemas.microsoft.com/office/drawing/2014/main" id="{00000000-0008-0000-1000-00007F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152400</xdr:rowOff>
        </xdr:from>
        <xdr:to>
          <xdr:col>6</xdr:col>
          <xdr:colOff>1543050</xdr:colOff>
          <xdr:row>28</xdr:row>
          <xdr:rowOff>361950</xdr:rowOff>
        </xdr:to>
        <xdr:sp macro="" textlink="">
          <xdr:nvSpPr>
            <xdr:cNvPr id="17536" name="Option Button 128" hidden="1">
              <a:extLst>
                <a:ext uri="{63B3BB69-23CF-44E3-9099-C40C66FF867C}">
                  <a14:compatExt spid="_x0000_s17536"/>
                </a:ext>
                <a:ext uri="{FF2B5EF4-FFF2-40B4-BE49-F238E27FC236}">
                  <a16:creationId xmlns:a16="http://schemas.microsoft.com/office/drawing/2014/main" id="{00000000-0008-0000-1000-00008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314325</xdr:rowOff>
        </xdr:from>
        <xdr:to>
          <xdr:col>6</xdr:col>
          <xdr:colOff>1543050</xdr:colOff>
          <xdr:row>28</xdr:row>
          <xdr:rowOff>523875</xdr:rowOff>
        </xdr:to>
        <xdr:sp macro="" textlink="">
          <xdr:nvSpPr>
            <xdr:cNvPr id="17537" name="Option Button 129" hidden="1">
              <a:extLst>
                <a:ext uri="{63B3BB69-23CF-44E3-9099-C40C66FF867C}">
                  <a14:compatExt spid="_x0000_s17537"/>
                </a:ext>
                <a:ext uri="{FF2B5EF4-FFF2-40B4-BE49-F238E27FC236}">
                  <a16:creationId xmlns:a16="http://schemas.microsoft.com/office/drawing/2014/main" id="{00000000-0008-0000-1000-00008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28</xdr:row>
          <xdr:rowOff>485775</xdr:rowOff>
        </xdr:from>
        <xdr:to>
          <xdr:col>6</xdr:col>
          <xdr:colOff>1552575</xdr:colOff>
          <xdr:row>28</xdr:row>
          <xdr:rowOff>695325</xdr:rowOff>
        </xdr:to>
        <xdr:sp macro="" textlink="">
          <xdr:nvSpPr>
            <xdr:cNvPr id="17538" name="Option Button 130" hidden="1">
              <a:extLst>
                <a:ext uri="{63B3BB69-23CF-44E3-9099-C40C66FF867C}">
                  <a14:compatExt spid="_x0000_s17538"/>
                </a:ext>
                <a:ext uri="{FF2B5EF4-FFF2-40B4-BE49-F238E27FC236}">
                  <a16:creationId xmlns:a16="http://schemas.microsoft.com/office/drawing/2014/main" id="{00000000-0008-0000-1000-00008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28</xdr:row>
          <xdr:rowOff>666750</xdr:rowOff>
        </xdr:from>
        <xdr:to>
          <xdr:col>6</xdr:col>
          <xdr:colOff>1552575</xdr:colOff>
          <xdr:row>28</xdr:row>
          <xdr:rowOff>876300</xdr:rowOff>
        </xdr:to>
        <xdr:sp macro="" textlink="">
          <xdr:nvSpPr>
            <xdr:cNvPr id="17539" name="Option Button 131" hidden="1">
              <a:extLst>
                <a:ext uri="{63B3BB69-23CF-44E3-9099-C40C66FF867C}">
                  <a14:compatExt spid="_x0000_s17539"/>
                </a:ext>
                <a:ext uri="{FF2B5EF4-FFF2-40B4-BE49-F238E27FC236}">
                  <a16:creationId xmlns:a16="http://schemas.microsoft.com/office/drawing/2014/main" id="{00000000-0008-0000-1000-00008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28</xdr:row>
          <xdr:rowOff>847725</xdr:rowOff>
        </xdr:from>
        <xdr:to>
          <xdr:col>6</xdr:col>
          <xdr:colOff>1562100</xdr:colOff>
          <xdr:row>28</xdr:row>
          <xdr:rowOff>1057275</xdr:rowOff>
        </xdr:to>
        <xdr:sp macro="" textlink="">
          <xdr:nvSpPr>
            <xdr:cNvPr id="17540" name="Option Button 132" hidden="1">
              <a:extLst>
                <a:ext uri="{63B3BB69-23CF-44E3-9099-C40C66FF867C}">
                  <a14:compatExt spid="_x0000_s17540"/>
                </a:ext>
                <a:ext uri="{FF2B5EF4-FFF2-40B4-BE49-F238E27FC236}">
                  <a16:creationId xmlns:a16="http://schemas.microsoft.com/office/drawing/2014/main" id="{00000000-0008-0000-1000-00008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19</xdr:row>
          <xdr:rowOff>76200</xdr:rowOff>
        </xdr:from>
        <xdr:to>
          <xdr:col>6</xdr:col>
          <xdr:colOff>1752600</xdr:colOff>
          <xdr:row>19</xdr:row>
          <xdr:rowOff>1095375</xdr:rowOff>
        </xdr:to>
        <xdr:sp macro="" textlink="">
          <xdr:nvSpPr>
            <xdr:cNvPr id="17541" name="Group Box 133" hidden="1">
              <a:extLst>
                <a:ext uri="{63B3BB69-23CF-44E3-9099-C40C66FF867C}">
                  <a14:compatExt spid="_x0000_s17541"/>
                </a:ext>
                <a:ext uri="{FF2B5EF4-FFF2-40B4-BE49-F238E27FC236}">
                  <a16:creationId xmlns:a16="http://schemas.microsoft.com/office/drawing/2014/main" id="{00000000-0008-0000-1000-000085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152400</xdr:rowOff>
        </xdr:from>
        <xdr:to>
          <xdr:col>6</xdr:col>
          <xdr:colOff>1543050</xdr:colOff>
          <xdr:row>19</xdr:row>
          <xdr:rowOff>361950</xdr:rowOff>
        </xdr:to>
        <xdr:sp macro="" textlink="">
          <xdr:nvSpPr>
            <xdr:cNvPr id="17542" name="Option Button 134" hidden="1">
              <a:extLst>
                <a:ext uri="{63B3BB69-23CF-44E3-9099-C40C66FF867C}">
                  <a14:compatExt spid="_x0000_s17542"/>
                </a:ext>
                <a:ext uri="{FF2B5EF4-FFF2-40B4-BE49-F238E27FC236}">
                  <a16:creationId xmlns:a16="http://schemas.microsoft.com/office/drawing/2014/main" id="{00000000-0008-0000-1000-00008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314325</xdr:rowOff>
        </xdr:from>
        <xdr:to>
          <xdr:col>6</xdr:col>
          <xdr:colOff>1543050</xdr:colOff>
          <xdr:row>19</xdr:row>
          <xdr:rowOff>523875</xdr:rowOff>
        </xdr:to>
        <xdr:sp macro="" textlink="">
          <xdr:nvSpPr>
            <xdr:cNvPr id="17543" name="Option Button 135" hidden="1">
              <a:extLst>
                <a:ext uri="{63B3BB69-23CF-44E3-9099-C40C66FF867C}">
                  <a14:compatExt spid="_x0000_s17543"/>
                </a:ext>
                <a:ext uri="{FF2B5EF4-FFF2-40B4-BE49-F238E27FC236}">
                  <a16:creationId xmlns:a16="http://schemas.microsoft.com/office/drawing/2014/main" id="{00000000-0008-0000-1000-00008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19</xdr:row>
          <xdr:rowOff>485775</xdr:rowOff>
        </xdr:from>
        <xdr:to>
          <xdr:col>6</xdr:col>
          <xdr:colOff>1552575</xdr:colOff>
          <xdr:row>19</xdr:row>
          <xdr:rowOff>695325</xdr:rowOff>
        </xdr:to>
        <xdr:sp macro="" textlink="">
          <xdr:nvSpPr>
            <xdr:cNvPr id="17544" name="Option Button 136" hidden="1">
              <a:extLst>
                <a:ext uri="{63B3BB69-23CF-44E3-9099-C40C66FF867C}">
                  <a14:compatExt spid="_x0000_s17544"/>
                </a:ext>
                <a:ext uri="{FF2B5EF4-FFF2-40B4-BE49-F238E27FC236}">
                  <a16:creationId xmlns:a16="http://schemas.microsoft.com/office/drawing/2014/main" id="{00000000-0008-0000-1000-00008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19</xdr:row>
          <xdr:rowOff>666750</xdr:rowOff>
        </xdr:from>
        <xdr:to>
          <xdr:col>6</xdr:col>
          <xdr:colOff>1552575</xdr:colOff>
          <xdr:row>19</xdr:row>
          <xdr:rowOff>876300</xdr:rowOff>
        </xdr:to>
        <xdr:sp macro="" textlink="">
          <xdr:nvSpPr>
            <xdr:cNvPr id="17545" name="Option Button 137" hidden="1">
              <a:extLst>
                <a:ext uri="{63B3BB69-23CF-44E3-9099-C40C66FF867C}">
                  <a14:compatExt spid="_x0000_s17545"/>
                </a:ext>
                <a:ext uri="{FF2B5EF4-FFF2-40B4-BE49-F238E27FC236}">
                  <a16:creationId xmlns:a16="http://schemas.microsoft.com/office/drawing/2014/main" id="{00000000-0008-0000-1000-00008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19</xdr:row>
          <xdr:rowOff>847725</xdr:rowOff>
        </xdr:from>
        <xdr:to>
          <xdr:col>6</xdr:col>
          <xdr:colOff>1562100</xdr:colOff>
          <xdr:row>19</xdr:row>
          <xdr:rowOff>1057275</xdr:rowOff>
        </xdr:to>
        <xdr:sp macro="" textlink="">
          <xdr:nvSpPr>
            <xdr:cNvPr id="17546" name="Option Button 138" hidden="1">
              <a:extLst>
                <a:ext uri="{63B3BB69-23CF-44E3-9099-C40C66FF867C}">
                  <a14:compatExt spid="_x0000_s17546"/>
                </a:ext>
                <a:ext uri="{FF2B5EF4-FFF2-40B4-BE49-F238E27FC236}">
                  <a16:creationId xmlns:a16="http://schemas.microsoft.com/office/drawing/2014/main" id="{00000000-0008-0000-1000-00008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20</xdr:row>
          <xdr:rowOff>76200</xdr:rowOff>
        </xdr:from>
        <xdr:to>
          <xdr:col>6</xdr:col>
          <xdr:colOff>1752600</xdr:colOff>
          <xdr:row>20</xdr:row>
          <xdr:rowOff>1095375</xdr:rowOff>
        </xdr:to>
        <xdr:sp macro="" textlink="">
          <xdr:nvSpPr>
            <xdr:cNvPr id="17547" name="Group Box 139" hidden="1">
              <a:extLst>
                <a:ext uri="{63B3BB69-23CF-44E3-9099-C40C66FF867C}">
                  <a14:compatExt spid="_x0000_s17547"/>
                </a:ext>
                <a:ext uri="{FF2B5EF4-FFF2-40B4-BE49-F238E27FC236}">
                  <a16:creationId xmlns:a16="http://schemas.microsoft.com/office/drawing/2014/main" id="{00000000-0008-0000-1000-00008B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152400</xdr:rowOff>
        </xdr:from>
        <xdr:to>
          <xdr:col>6</xdr:col>
          <xdr:colOff>1543050</xdr:colOff>
          <xdr:row>20</xdr:row>
          <xdr:rowOff>361950</xdr:rowOff>
        </xdr:to>
        <xdr:sp macro="" textlink="">
          <xdr:nvSpPr>
            <xdr:cNvPr id="17548" name="Option Button 140" hidden="1">
              <a:extLst>
                <a:ext uri="{63B3BB69-23CF-44E3-9099-C40C66FF867C}">
                  <a14:compatExt spid="_x0000_s17548"/>
                </a:ext>
                <a:ext uri="{FF2B5EF4-FFF2-40B4-BE49-F238E27FC236}">
                  <a16:creationId xmlns:a16="http://schemas.microsoft.com/office/drawing/2014/main" id="{00000000-0008-0000-1000-00008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314325</xdr:rowOff>
        </xdr:from>
        <xdr:to>
          <xdr:col>6</xdr:col>
          <xdr:colOff>1543050</xdr:colOff>
          <xdr:row>20</xdr:row>
          <xdr:rowOff>523875</xdr:rowOff>
        </xdr:to>
        <xdr:sp macro="" textlink="">
          <xdr:nvSpPr>
            <xdr:cNvPr id="17549" name="Option Button 141" hidden="1">
              <a:extLst>
                <a:ext uri="{63B3BB69-23CF-44E3-9099-C40C66FF867C}">
                  <a14:compatExt spid="_x0000_s17549"/>
                </a:ext>
                <a:ext uri="{FF2B5EF4-FFF2-40B4-BE49-F238E27FC236}">
                  <a16:creationId xmlns:a16="http://schemas.microsoft.com/office/drawing/2014/main" id="{00000000-0008-0000-1000-00008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20</xdr:row>
          <xdr:rowOff>485775</xdr:rowOff>
        </xdr:from>
        <xdr:to>
          <xdr:col>6</xdr:col>
          <xdr:colOff>1552575</xdr:colOff>
          <xdr:row>20</xdr:row>
          <xdr:rowOff>695325</xdr:rowOff>
        </xdr:to>
        <xdr:sp macro="" textlink="">
          <xdr:nvSpPr>
            <xdr:cNvPr id="17550" name="Option Button 142" hidden="1">
              <a:extLst>
                <a:ext uri="{63B3BB69-23CF-44E3-9099-C40C66FF867C}">
                  <a14:compatExt spid="_x0000_s17550"/>
                </a:ext>
                <a:ext uri="{FF2B5EF4-FFF2-40B4-BE49-F238E27FC236}">
                  <a16:creationId xmlns:a16="http://schemas.microsoft.com/office/drawing/2014/main" id="{00000000-0008-0000-1000-00008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20</xdr:row>
          <xdr:rowOff>666750</xdr:rowOff>
        </xdr:from>
        <xdr:to>
          <xdr:col>6</xdr:col>
          <xdr:colOff>1552575</xdr:colOff>
          <xdr:row>20</xdr:row>
          <xdr:rowOff>876300</xdr:rowOff>
        </xdr:to>
        <xdr:sp macro="" textlink="">
          <xdr:nvSpPr>
            <xdr:cNvPr id="17551" name="Option Button 143" hidden="1">
              <a:extLst>
                <a:ext uri="{63B3BB69-23CF-44E3-9099-C40C66FF867C}">
                  <a14:compatExt spid="_x0000_s17551"/>
                </a:ext>
                <a:ext uri="{FF2B5EF4-FFF2-40B4-BE49-F238E27FC236}">
                  <a16:creationId xmlns:a16="http://schemas.microsoft.com/office/drawing/2014/main" id="{00000000-0008-0000-1000-00008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20</xdr:row>
          <xdr:rowOff>847725</xdr:rowOff>
        </xdr:from>
        <xdr:to>
          <xdr:col>6</xdr:col>
          <xdr:colOff>1562100</xdr:colOff>
          <xdr:row>20</xdr:row>
          <xdr:rowOff>1057275</xdr:rowOff>
        </xdr:to>
        <xdr:sp macro="" textlink="">
          <xdr:nvSpPr>
            <xdr:cNvPr id="17552" name="Option Button 144" hidden="1">
              <a:extLst>
                <a:ext uri="{63B3BB69-23CF-44E3-9099-C40C66FF867C}">
                  <a14:compatExt spid="_x0000_s17552"/>
                </a:ext>
                <a:ext uri="{FF2B5EF4-FFF2-40B4-BE49-F238E27FC236}">
                  <a16:creationId xmlns:a16="http://schemas.microsoft.com/office/drawing/2014/main" id="{00000000-0008-0000-1000-00009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21</xdr:row>
          <xdr:rowOff>76200</xdr:rowOff>
        </xdr:from>
        <xdr:to>
          <xdr:col>6</xdr:col>
          <xdr:colOff>1752600</xdr:colOff>
          <xdr:row>21</xdr:row>
          <xdr:rowOff>1095375</xdr:rowOff>
        </xdr:to>
        <xdr:sp macro="" textlink="">
          <xdr:nvSpPr>
            <xdr:cNvPr id="17553" name="Group Box 145" hidden="1">
              <a:extLst>
                <a:ext uri="{63B3BB69-23CF-44E3-9099-C40C66FF867C}">
                  <a14:compatExt spid="_x0000_s17553"/>
                </a:ext>
                <a:ext uri="{FF2B5EF4-FFF2-40B4-BE49-F238E27FC236}">
                  <a16:creationId xmlns:a16="http://schemas.microsoft.com/office/drawing/2014/main" id="{00000000-0008-0000-1000-000091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152400</xdr:rowOff>
        </xdr:from>
        <xdr:to>
          <xdr:col>6</xdr:col>
          <xdr:colOff>1543050</xdr:colOff>
          <xdr:row>21</xdr:row>
          <xdr:rowOff>361950</xdr:rowOff>
        </xdr:to>
        <xdr:sp macro="" textlink="">
          <xdr:nvSpPr>
            <xdr:cNvPr id="17554" name="Option Button 146" hidden="1">
              <a:extLst>
                <a:ext uri="{63B3BB69-23CF-44E3-9099-C40C66FF867C}">
                  <a14:compatExt spid="_x0000_s17554"/>
                </a:ext>
                <a:ext uri="{FF2B5EF4-FFF2-40B4-BE49-F238E27FC236}">
                  <a16:creationId xmlns:a16="http://schemas.microsoft.com/office/drawing/2014/main" id="{00000000-0008-0000-1000-00009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314325</xdr:rowOff>
        </xdr:from>
        <xdr:to>
          <xdr:col>6</xdr:col>
          <xdr:colOff>1543050</xdr:colOff>
          <xdr:row>21</xdr:row>
          <xdr:rowOff>523875</xdr:rowOff>
        </xdr:to>
        <xdr:sp macro="" textlink="">
          <xdr:nvSpPr>
            <xdr:cNvPr id="17555" name="Option Button 147" hidden="1">
              <a:extLst>
                <a:ext uri="{63B3BB69-23CF-44E3-9099-C40C66FF867C}">
                  <a14:compatExt spid="_x0000_s17555"/>
                </a:ext>
                <a:ext uri="{FF2B5EF4-FFF2-40B4-BE49-F238E27FC236}">
                  <a16:creationId xmlns:a16="http://schemas.microsoft.com/office/drawing/2014/main" id="{00000000-0008-0000-1000-00009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21</xdr:row>
          <xdr:rowOff>485775</xdr:rowOff>
        </xdr:from>
        <xdr:to>
          <xdr:col>6</xdr:col>
          <xdr:colOff>1552575</xdr:colOff>
          <xdr:row>21</xdr:row>
          <xdr:rowOff>695325</xdr:rowOff>
        </xdr:to>
        <xdr:sp macro="" textlink="">
          <xdr:nvSpPr>
            <xdr:cNvPr id="17556" name="Option Button 148" hidden="1">
              <a:extLst>
                <a:ext uri="{63B3BB69-23CF-44E3-9099-C40C66FF867C}">
                  <a14:compatExt spid="_x0000_s17556"/>
                </a:ext>
                <a:ext uri="{FF2B5EF4-FFF2-40B4-BE49-F238E27FC236}">
                  <a16:creationId xmlns:a16="http://schemas.microsoft.com/office/drawing/2014/main" id="{00000000-0008-0000-1000-00009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21</xdr:row>
          <xdr:rowOff>666750</xdr:rowOff>
        </xdr:from>
        <xdr:to>
          <xdr:col>6</xdr:col>
          <xdr:colOff>1552575</xdr:colOff>
          <xdr:row>21</xdr:row>
          <xdr:rowOff>876300</xdr:rowOff>
        </xdr:to>
        <xdr:sp macro="" textlink="">
          <xdr:nvSpPr>
            <xdr:cNvPr id="17557" name="Option Button 149" hidden="1">
              <a:extLst>
                <a:ext uri="{63B3BB69-23CF-44E3-9099-C40C66FF867C}">
                  <a14:compatExt spid="_x0000_s17557"/>
                </a:ext>
                <a:ext uri="{FF2B5EF4-FFF2-40B4-BE49-F238E27FC236}">
                  <a16:creationId xmlns:a16="http://schemas.microsoft.com/office/drawing/2014/main" id="{00000000-0008-0000-1000-00009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21</xdr:row>
          <xdr:rowOff>847725</xdr:rowOff>
        </xdr:from>
        <xdr:to>
          <xdr:col>6</xdr:col>
          <xdr:colOff>1562100</xdr:colOff>
          <xdr:row>21</xdr:row>
          <xdr:rowOff>1057275</xdr:rowOff>
        </xdr:to>
        <xdr:sp macro="" textlink="">
          <xdr:nvSpPr>
            <xdr:cNvPr id="17558" name="Option Button 150" hidden="1">
              <a:extLst>
                <a:ext uri="{63B3BB69-23CF-44E3-9099-C40C66FF867C}">
                  <a14:compatExt spid="_x0000_s17558"/>
                </a:ext>
                <a:ext uri="{FF2B5EF4-FFF2-40B4-BE49-F238E27FC236}">
                  <a16:creationId xmlns:a16="http://schemas.microsoft.com/office/drawing/2014/main" id="{00000000-0008-0000-1000-00009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22</xdr:row>
          <xdr:rowOff>76200</xdr:rowOff>
        </xdr:from>
        <xdr:to>
          <xdr:col>6</xdr:col>
          <xdr:colOff>1752600</xdr:colOff>
          <xdr:row>22</xdr:row>
          <xdr:rowOff>1095375</xdr:rowOff>
        </xdr:to>
        <xdr:sp macro="" textlink="">
          <xdr:nvSpPr>
            <xdr:cNvPr id="17559" name="Group Box 151" hidden="1">
              <a:extLst>
                <a:ext uri="{63B3BB69-23CF-44E3-9099-C40C66FF867C}">
                  <a14:compatExt spid="_x0000_s17559"/>
                </a:ext>
                <a:ext uri="{FF2B5EF4-FFF2-40B4-BE49-F238E27FC236}">
                  <a16:creationId xmlns:a16="http://schemas.microsoft.com/office/drawing/2014/main" id="{00000000-0008-0000-1000-000097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152400</xdr:rowOff>
        </xdr:from>
        <xdr:to>
          <xdr:col>6</xdr:col>
          <xdr:colOff>1543050</xdr:colOff>
          <xdr:row>22</xdr:row>
          <xdr:rowOff>361950</xdr:rowOff>
        </xdr:to>
        <xdr:sp macro="" textlink="">
          <xdr:nvSpPr>
            <xdr:cNvPr id="17560" name="Option Button 152" hidden="1">
              <a:extLst>
                <a:ext uri="{63B3BB69-23CF-44E3-9099-C40C66FF867C}">
                  <a14:compatExt spid="_x0000_s17560"/>
                </a:ext>
                <a:ext uri="{FF2B5EF4-FFF2-40B4-BE49-F238E27FC236}">
                  <a16:creationId xmlns:a16="http://schemas.microsoft.com/office/drawing/2014/main" id="{00000000-0008-0000-1000-00009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314325</xdr:rowOff>
        </xdr:from>
        <xdr:to>
          <xdr:col>6</xdr:col>
          <xdr:colOff>1543050</xdr:colOff>
          <xdr:row>22</xdr:row>
          <xdr:rowOff>523875</xdr:rowOff>
        </xdr:to>
        <xdr:sp macro="" textlink="">
          <xdr:nvSpPr>
            <xdr:cNvPr id="17561" name="Option Button 153" hidden="1">
              <a:extLst>
                <a:ext uri="{63B3BB69-23CF-44E3-9099-C40C66FF867C}">
                  <a14:compatExt spid="_x0000_s17561"/>
                </a:ext>
                <a:ext uri="{FF2B5EF4-FFF2-40B4-BE49-F238E27FC236}">
                  <a16:creationId xmlns:a16="http://schemas.microsoft.com/office/drawing/2014/main" id="{00000000-0008-0000-1000-00009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22</xdr:row>
          <xdr:rowOff>485775</xdr:rowOff>
        </xdr:from>
        <xdr:to>
          <xdr:col>6</xdr:col>
          <xdr:colOff>1552575</xdr:colOff>
          <xdr:row>22</xdr:row>
          <xdr:rowOff>695325</xdr:rowOff>
        </xdr:to>
        <xdr:sp macro="" textlink="">
          <xdr:nvSpPr>
            <xdr:cNvPr id="17562" name="Option Button 154" hidden="1">
              <a:extLst>
                <a:ext uri="{63B3BB69-23CF-44E3-9099-C40C66FF867C}">
                  <a14:compatExt spid="_x0000_s17562"/>
                </a:ext>
                <a:ext uri="{FF2B5EF4-FFF2-40B4-BE49-F238E27FC236}">
                  <a16:creationId xmlns:a16="http://schemas.microsoft.com/office/drawing/2014/main" id="{00000000-0008-0000-1000-00009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22</xdr:row>
          <xdr:rowOff>666750</xdr:rowOff>
        </xdr:from>
        <xdr:to>
          <xdr:col>6</xdr:col>
          <xdr:colOff>1552575</xdr:colOff>
          <xdr:row>22</xdr:row>
          <xdr:rowOff>876300</xdr:rowOff>
        </xdr:to>
        <xdr:sp macro="" textlink="">
          <xdr:nvSpPr>
            <xdr:cNvPr id="17563" name="Option Button 155" hidden="1">
              <a:extLst>
                <a:ext uri="{63B3BB69-23CF-44E3-9099-C40C66FF867C}">
                  <a14:compatExt spid="_x0000_s17563"/>
                </a:ext>
                <a:ext uri="{FF2B5EF4-FFF2-40B4-BE49-F238E27FC236}">
                  <a16:creationId xmlns:a16="http://schemas.microsoft.com/office/drawing/2014/main" id="{00000000-0008-0000-1000-00009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22</xdr:row>
          <xdr:rowOff>847725</xdr:rowOff>
        </xdr:from>
        <xdr:to>
          <xdr:col>6</xdr:col>
          <xdr:colOff>1562100</xdr:colOff>
          <xdr:row>22</xdr:row>
          <xdr:rowOff>1057275</xdr:rowOff>
        </xdr:to>
        <xdr:sp macro="" textlink="">
          <xdr:nvSpPr>
            <xdr:cNvPr id="17564" name="Option Button 156" hidden="1">
              <a:extLst>
                <a:ext uri="{63B3BB69-23CF-44E3-9099-C40C66FF867C}">
                  <a14:compatExt spid="_x0000_s17564"/>
                </a:ext>
                <a:ext uri="{FF2B5EF4-FFF2-40B4-BE49-F238E27FC236}">
                  <a16:creationId xmlns:a16="http://schemas.microsoft.com/office/drawing/2014/main" id="{00000000-0008-0000-1000-00009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13</xdr:row>
          <xdr:rowOff>76200</xdr:rowOff>
        </xdr:from>
        <xdr:to>
          <xdr:col>6</xdr:col>
          <xdr:colOff>1752600</xdr:colOff>
          <xdr:row>13</xdr:row>
          <xdr:rowOff>1095375</xdr:rowOff>
        </xdr:to>
        <xdr:sp macro="" textlink="">
          <xdr:nvSpPr>
            <xdr:cNvPr id="17565" name="Group Box 157" hidden="1">
              <a:extLst>
                <a:ext uri="{63B3BB69-23CF-44E3-9099-C40C66FF867C}">
                  <a14:compatExt spid="_x0000_s17565"/>
                </a:ext>
                <a:ext uri="{FF2B5EF4-FFF2-40B4-BE49-F238E27FC236}">
                  <a16:creationId xmlns:a16="http://schemas.microsoft.com/office/drawing/2014/main" id="{00000000-0008-0000-1000-00009D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13</xdr:row>
          <xdr:rowOff>152400</xdr:rowOff>
        </xdr:from>
        <xdr:to>
          <xdr:col>6</xdr:col>
          <xdr:colOff>1543050</xdr:colOff>
          <xdr:row>13</xdr:row>
          <xdr:rowOff>361950</xdr:rowOff>
        </xdr:to>
        <xdr:sp macro="" textlink="">
          <xdr:nvSpPr>
            <xdr:cNvPr id="17566" name="Option Button 158" hidden="1">
              <a:extLst>
                <a:ext uri="{63B3BB69-23CF-44E3-9099-C40C66FF867C}">
                  <a14:compatExt spid="_x0000_s17566"/>
                </a:ext>
                <a:ext uri="{FF2B5EF4-FFF2-40B4-BE49-F238E27FC236}">
                  <a16:creationId xmlns:a16="http://schemas.microsoft.com/office/drawing/2014/main" id="{00000000-0008-0000-1000-00009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13</xdr:row>
          <xdr:rowOff>314325</xdr:rowOff>
        </xdr:from>
        <xdr:to>
          <xdr:col>6</xdr:col>
          <xdr:colOff>1543050</xdr:colOff>
          <xdr:row>13</xdr:row>
          <xdr:rowOff>523875</xdr:rowOff>
        </xdr:to>
        <xdr:sp macro="" textlink="">
          <xdr:nvSpPr>
            <xdr:cNvPr id="17567" name="Option Button 159" hidden="1">
              <a:extLst>
                <a:ext uri="{63B3BB69-23CF-44E3-9099-C40C66FF867C}">
                  <a14:compatExt spid="_x0000_s17567"/>
                </a:ext>
                <a:ext uri="{FF2B5EF4-FFF2-40B4-BE49-F238E27FC236}">
                  <a16:creationId xmlns:a16="http://schemas.microsoft.com/office/drawing/2014/main" id="{00000000-0008-0000-1000-00009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13</xdr:row>
          <xdr:rowOff>485775</xdr:rowOff>
        </xdr:from>
        <xdr:to>
          <xdr:col>6</xdr:col>
          <xdr:colOff>1552575</xdr:colOff>
          <xdr:row>13</xdr:row>
          <xdr:rowOff>695325</xdr:rowOff>
        </xdr:to>
        <xdr:sp macro="" textlink="">
          <xdr:nvSpPr>
            <xdr:cNvPr id="17568" name="Option Button 160" hidden="1">
              <a:extLst>
                <a:ext uri="{63B3BB69-23CF-44E3-9099-C40C66FF867C}">
                  <a14:compatExt spid="_x0000_s17568"/>
                </a:ext>
                <a:ext uri="{FF2B5EF4-FFF2-40B4-BE49-F238E27FC236}">
                  <a16:creationId xmlns:a16="http://schemas.microsoft.com/office/drawing/2014/main" id="{00000000-0008-0000-1000-0000A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13</xdr:row>
          <xdr:rowOff>666750</xdr:rowOff>
        </xdr:from>
        <xdr:to>
          <xdr:col>6</xdr:col>
          <xdr:colOff>1552575</xdr:colOff>
          <xdr:row>13</xdr:row>
          <xdr:rowOff>876300</xdr:rowOff>
        </xdr:to>
        <xdr:sp macro="" textlink="">
          <xdr:nvSpPr>
            <xdr:cNvPr id="17569" name="Option Button 161" hidden="1">
              <a:extLst>
                <a:ext uri="{63B3BB69-23CF-44E3-9099-C40C66FF867C}">
                  <a14:compatExt spid="_x0000_s17569"/>
                </a:ext>
                <a:ext uri="{FF2B5EF4-FFF2-40B4-BE49-F238E27FC236}">
                  <a16:creationId xmlns:a16="http://schemas.microsoft.com/office/drawing/2014/main" id="{00000000-0008-0000-1000-0000A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13</xdr:row>
          <xdr:rowOff>847725</xdr:rowOff>
        </xdr:from>
        <xdr:to>
          <xdr:col>6</xdr:col>
          <xdr:colOff>1562100</xdr:colOff>
          <xdr:row>13</xdr:row>
          <xdr:rowOff>1057275</xdr:rowOff>
        </xdr:to>
        <xdr:sp macro="" textlink="">
          <xdr:nvSpPr>
            <xdr:cNvPr id="17570" name="Option Button 162" hidden="1">
              <a:extLst>
                <a:ext uri="{63B3BB69-23CF-44E3-9099-C40C66FF867C}">
                  <a14:compatExt spid="_x0000_s17570"/>
                </a:ext>
                <a:ext uri="{FF2B5EF4-FFF2-40B4-BE49-F238E27FC236}">
                  <a16:creationId xmlns:a16="http://schemas.microsoft.com/office/drawing/2014/main" id="{00000000-0008-0000-1000-0000A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14</xdr:row>
          <xdr:rowOff>76200</xdr:rowOff>
        </xdr:from>
        <xdr:to>
          <xdr:col>6</xdr:col>
          <xdr:colOff>1752600</xdr:colOff>
          <xdr:row>14</xdr:row>
          <xdr:rowOff>1095375</xdr:rowOff>
        </xdr:to>
        <xdr:sp macro="" textlink="">
          <xdr:nvSpPr>
            <xdr:cNvPr id="17571" name="Group Box 163" hidden="1">
              <a:extLst>
                <a:ext uri="{63B3BB69-23CF-44E3-9099-C40C66FF867C}">
                  <a14:compatExt spid="_x0000_s17571"/>
                </a:ext>
                <a:ext uri="{FF2B5EF4-FFF2-40B4-BE49-F238E27FC236}">
                  <a16:creationId xmlns:a16="http://schemas.microsoft.com/office/drawing/2014/main" id="{00000000-0008-0000-1000-0000A3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14</xdr:row>
          <xdr:rowOff>152400</xdr:rowOff>
        </xdr:from>
        <xdr:to>
          <xdr:col>6</xdr:col>
          <xdr:colOff>1543050</xdr:colOff>
          <xdr:row>14</xdr:row>
          <xdr:rowOff>361950</xdr:rowOff>
        </xdr:to>
        <xdr:sp macro="" textlink="">
          <xdr:nvSpPr>
            <xdr:cNvPr id="17572" name="Option Button 164" hidden="1">
              <a:extLst>
                <a:ext uri="{63B3BB69-23CF-44E3-9099-C40C66FF867C}">
                  <a14:compatExt spid="_x0000_s17572"/>
                </a:ext>
                <a:ext uri="{FF2B5EF4-FFF2-40B4-BE49-F238E27FC236}">
                  <a16:creationId xmlns:a16="http://schemas.microsoft.com/office/drawing/2014/main" id="{00000000-0008-0000-1000-0000A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14</xdr:row>
          <xdr:rowOff>314325</xdr:rowOff>
        </xdr:from>
        <xdr:to>
          <xdr:col>6</xdr:col>
          <xdr:colOff>1543050</xdr:colOff>
          <xdr:row>14</xdr:row>
          <xdr:rowOff>523875</xdr:rowOff>
        </xdr:to>
        <xdr:sp macro="" textlink="">
          <xdr:nvSpPr>
            <xdr:cNvPr id="17573" name="Option Button 165" hidden="1">
              <a:extLst>
                <a:ext uri="{63B3BB69-23CF-44E3-9099-C40C66FF867C}">
                  <a14:compatExt spid="_x0000_s17573"/>
                </a:ext>
                <a:ext uri="{FF2B5EF4-FFF2-40B4-BE49-F238E27FC236}">
                  <a16:creationId xmlns:a16="http://schemas.microsoft.com/office/drawing/2014/main" id="{00000000-0008-0000-1000-0000A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14</xdr:row>
          <xdr:rowOff>485775</xdr:rowOff>
        </xdr:from>
        <xdr:to>
          <xdr:col>6</xdr:col>
          <xdr:colOff>1552575</xdr:colOff>
          <xdr:row>14</xdr:row>
          <xdr:rowOff>695325</xdr:rowOff>
        </xdr:to>
        <xdr:sp macro="" textlink="">
          <xdr:nvSpPr>
            <xdr:cNvPr id="17574" name="Option Button 166" hidden="1">
              <a:extLst>
                <a:ext uri="{63B3BB69-23CF-44E3-9099-C40C66FF867C}">
                  <a14:compatExt spid="_x0000_s17574"/>
                </a:ext>
                <a:ext uri="{FF2B5EF4-FFF2-40B4-BE49-F238E27FC236}">
                  <a16:creationId xmlns:a16="http://schemas.microsoft.com/office/drawing/2014/main" id="{00000000-0008-0000-1000-0000A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14</xdr:row>
          <xdr:rowOff>666750</xdr:rowOff>
        </xdr:from>
        <xdr:to>
          <xdr:col>6</xdr:col>
          <xdr:colOff>1552575</xdr:colOff>
          <xdr:row>14</xdr:row>
          <xdr:rowOff>876300</xdr:rowOff>
        </xdr:to>
        <xdr:sp macro="" textlink="">
          <xdr:nvSpPr>
            <xdr:cNvPr id="17575" name="Option Button 167" hidden="1">
              <a:extLst>
                <a:ext uri="{63B3BB69-23CF-44E3-9099-C40C66FF867C}">
                  <a14:compatExt spid="_x0000_s17575"/>
                </a:ext>
                <a:ext uri="{FF2B5EF4-FFF2-40B4-BE49-F238E27FC236}">
                  <a16:creationId xmlns:a16="http://schemas.microsoft.com/office/drawing/2014/main" id="{00000000-0008-0000-1000-0000A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14</xdr:row>
          <xdr:rowOff>847725</xdr:rowOff>
        </xdr:from>
        <xdr:to>
          <xdr:col>6</xdr:col>
          <xdr:colOff>1562100</xdr:colOff>
          <xdr:row>14</xdr:row>
          <xdr:rowOff>1057275</xdr:rowOff>
        </xdr:to>
        <xdr:sp macro="" textlink="">
          <xdr:nvSpPr>
            <xdr:cNvPr id="17576" name="Option Button 168" hidden="1">
              <a:extLst>
                <a:ext uri="{63B3BB69-23CF-44E3-9099-C40C66FF867C}">
                  <a14:compatExt spid="_x0000_s17576"/>
                </a:ext>
                <a:ext uri="{FF2B5EF4-FFF2-40B4-BE49-F238E27FC236}">
                  <a16:creationId xmlns:a16="http://schemas.microsoft.com/office/drawing/2014/main" id="{00000000-0008-0000-1000-0000A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76200</xdr:rowOff>
        </xdr:from>
        <xdr:to>
          <xdr:col>6</xdr:col>
          <xdr:colOff>1752600</xdr:colOff>
          <xdr:row>15</xdr:row>
          <xdr:rowOff>1095375</xdr:rowOff>
        </xdr:to>
        <xdr:sp macro="" textlink="">
          <xdr:nvSpPr>
            <xdr:cNvPr id="17577" name="Group Box 169" hidden="1">
              <a:extLst>
                <a:ext uri="{63B3BB69-23CF-44E3-9099-C40C66FF867C}">
                  <a14:compatExt spid="_x0000_s17577"/>
                </a:ext>
                <a:ext uri="{FF2B5EF4-FFF2-40B4-BE49-F238E27FC236}">
                  <a16:creationId xmlns:a16="http://schemas.microsoft.com/office/drawing/2014/main" id="{00000000-0008-0000-1000-0000A9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15</xdr:row>
          <xdr:rowOff>152400</xdr:rowOff>
        </xdr:from>
        <xdr:to>
          <xdr:col>6</xdr:col>
          <xdr:colOff>1543050</xdr:colOff>
          <xdr:row>15</xdr:row>
          <xdr:rowOff>361950</xdr:rowOff>
        </xdr:to>
        <xdr:sp macro="" textlink="">
          <xdr:nvSpPr>
            <xdr:cNvPr id="17578" name="Option Button 170" hidden="1">
              <a:extLst>
                <a:ext uri="{63B3BB69-23CF-44E3-9099-C40C66FF867C}">
                  <a14:compatExt spid="_x0000_s17578"/>
                </a:ext>
                <a:ext uri="{FF2B5EF4-FFF2-40B4-BE49-F238E27FC236}">
                  <a16:creationId xmlns:a16="http://schemas.microsoft.com/office/drawing/2014/main" id="{00000000-0008-0000-1000-0000A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15</xdr:row>
          <xdr:rowOff>314325</xdr:rowOff>
        </xdr:from>
        <xdr:to>
          <xdr:col>6</xdr:col>
          <xdr:colOff>1543050</xdr:colOff>
          <xdr:row>15</xdr:row>
          <xdr:rowOff>523875</xdr:rowOff>
        </xdr:to>
        <xdr:sp macro="" textlink="">
          <xdr:nvSpPr>
            <xdr:cNvPr id="17579" name="Option Button 171" hidden="1">
              <a:extLst>
                <a:ext uri="{63B3BB69-23CF-44E3-9099-C40C66FF867C}">
                  <a14:compatExt spid="_x0000_s17579"/>
                </a:ext>
                <a:ext uri="{FF2B5EF4-FFF2-40B4-BE49-F238E27FC236}">
                  <a16:creationId xmlns:a16="http://schemas.microsoft.com/office/drawing/2014/main" id="{00000000-0008-0000-1000-0000A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15</xdr:row>
          <xdr:rowOff>485775</xdr:rowOff>
        </xdr:from>
        <xdr:to>
          <xdr:col>6</xdr:col>
          <xdr:colOff>1552575</xdr:colOff>
          <xdr:row>15</xdr:row>
          <xdr:rowOff>695325</xdr:rowOff>
        </xdr:to>
        <xdr:sp macro="" textlink="">
          <xdr:nvSpPr>
            <xdr:cNvPr id="17580" name="Option Button 172" hidden="1">
              <a:extLst>
                <a:ext uri="{63B3BB69-23CF-44E3-9099-C40C66FF867C}">
                  <a14:compatExt spid="_x0000_s17580"/>
                </a:ext>
                <a:ext uri="{FF2B5EF4-FFF2-40B4-BE49-F238E27FC236}">
                  <a16:creationId xmlns:a16="http://schemas.microsoft.com/office/drawing/2014/main" id="{00000000-0008-0000-1000-0000A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15</xdr:row>
          <xdr:rowOff>666750</xdr:rowOff>
        </xdr:from>
        <xdr:to>
          <xdr:col>6</xdr:col>
          <xdr:colOff>1552575</xdr:colOff>
          <xdr:row>15</xdr:row>
          <xdr:rowOff>876300</xdr:rowOff>
        </xdr:to>
        <xdr:sp macro="" textlink="">
          <xdr:nvSpPr>
            <xdr:cNvPr id="17581" name="Option Button 173" hidden="1">
              <a:extLst>
                <a:ext uri="{63B3BB69-23CF-44E3-9099-C40C66FF867C}">
                  <a14:compatExt spid="_x0000_s17581"/>
                </a:ext>
                <a:ext uri="{FF2B5EF4-FFF2-40B4-BE49-F238E27FC236}">
                  <a16:creationId xmlns:a16="http://schemas.microsoft.com/office/drawing/2014/main" id="{00000000-0008-0000-1000-0000A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15</xdr:row>
          <xdr:rowOff>847725</xdr:rowOff>
        </xdr:from>
        <xdr:to>
          <xdr:col>6</xdr:col>
          <xdr:colOff>1562100</xdr:colOff>
          <xdr:row>15</xdr:row>
          <xdr:rowOff>1057275</xdr:rowOff>
        </xdr:to>
        <xdr:sp macro="" textlink="">
          <xdr:nvSpPr>
            <xdr:cNvPr id="17582" name="Option Button 174" hidden="1">
              <a:extLst>
                <a:ext uri="{63B3BB69-23CF-44E3-9099-C40C66FF867C}">
                  <a14:compatExt spid="_x0000_s17582"/>
                </a:ext>
                <a:ext uri="{FF2B5EF4-FFF2-40B4-BE49-F238E27FC236}">
                  <a16:creationId xmlns:a16="http://schemas.microsoft.com/office/drawing/2014/main" id="{00000000-0008-0000-1000-0000A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xdr:row>
          <xdr:rowOff>76200</xdr:rowOff>
        </xdr:from>
        <xdr:to>
          <xdr:col>6</xdr:col>
          <xdr:colOff>1752600</xdr:colOff>
          <xdr:row>16</xdr:row>
          <xdr:rowOff>1095375</xdr:rowOff>
        </xdr:to>
        <xdr:sp macro="" textlink="">
          <xdr:nvSpPr>
            <xdr:cNvPr id="17583" name="Group Box 175" hidden="1">
              <a:extLst>
                <a:ext uri="{63B3BB69-23CF-44E3-9099-C40C66FF867C}">
                  <a14:compatExt spid="_x0000_s17583"/>
                </a:ext>
                <a:ext uri="{FF2B5EF4-FFF2-40B4-BE49-F238E27FC236}">
                  <a16:creationId xmlns:a16="http://schemas.microsoft.com/office/drawing/2014/main" id="{00000000-0008-0000-1000-0000AF4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Element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16</xdr:row>
          <xdr:rowOff>152400</xdr:rowOff>
        </xdr:from>
        <xdr:to>
          <xdr:col>6</xdr:col>
          <xdr:colOff>1543050</xdr:colOff>
          <xdr:row>16</xdr:row>
          <xdr:rowOff>361950</xdr:rowOff>
        </xdr:to>
        <xdr:sp macro="" textlink="">
          <xdr:nvSpPr>
            <xdr:cNvPr id="17584" name="Option Button 176" hidden="1">
              <a:extLst>
                <a:ext uri="{63B3BB69-23CF-44E3-9099-C40C66FF867C}">
                  <a14:compatExt spid="_x0000_s17584"/>
                </a:ext>
                <a:ext uri="{FF2B5EF4-FFF2-40B4-BE49-F238E27FC236}">
                  <a16:creationId xmlns:a16="http://schemas.microsoft.com/office/drawing/2014/main" id="{00000000-0008-0000-1000-0000B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Planning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16</xdr:row>
          <xdr:rowOff>314325</xdr:rowOff>
        </xdr:from>
        <xdr:to>
          <xdr:col>6</xdr:col>
          <xdr:colOff>1543050</xdr:colOff>
          <xdr:row>16</xdr:row>
          <xdr:rowOff>523875</xdr:rowOff>
        </xdr:to>
        <xdr:sp macro="" textlink="">
          <xdr:nvSpPr>
            <xdr:cNvPr id="17585" name="Option Button 177" hidden="1">
              <a:extLst>
                <a:ext uri="{63B3BB69-23CF-44E3-9099-C40C66FF867C}">
                  <a14:compatExt spid="_x0000_s17585"/>
                </a:ext>
                <a:ext uri="{FF2B5EF4-FFF2-40B4-BE49-F238E27FC236}">
                  <a16:creationId xmlns:a16="http://schemas.microsoft.com/office/drawing/2014/main" id="{00000000-0008-0000-1000-0000B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Organization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16</xdr:row>
          <xdr:rowOff>485775</xdr:rowOff>
        </xdr:from>
        <xdr:to>
          <xdr:col>6</xdr:col>
          <xdr:colOff>1552575</xdr:colOff>
          <xdr:row>16</xdr:row>
          <xdr:rowOff>695325</xdr:rowOff>
        </xdr:to>
        <xdr:sp macro="" textlink="">
          <xdr:nvSpPr>
            <xdr:cNvPr id="17586" name="Option Button 178" hidden="1">
              <a:extLst>
                <a:ext uri="{63B3BB69-23CF-44E3-9099-C40C66FF867C}">
                  <a14:compatExt spid="_x0000_s17586"/>
                </a:ext>
                <a:ext uri="{FF2B5EF4-FFF2-40B4-BE49-F238E27FC236}">
                  <a16:creationId xmlns:a16="http://schemas.microsoft.com/office/drawing/2014/main" id="{00000000-0008-0000-1000-0000B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16</xdr:row>
          <xdr:rowOff>666750</xdr:rowOff>
        </xdr:from>
        <xdr:to>
          <xdr:col>6</xdr:col>
          <xdr:colOff>1552575</xdr:colOff>
          <xdr:row>16</xdr:row>
          <xdr:rowOff>876300</xdr:rowOff>
        </xdr:to>
        <xdr:sp macro="" textlink="">
          <xdr:nvSpPr>
            <xdr:cNvPr id="17587" name="Option Button 179" hidden="1">
              <a:extLst>
                <a:ext uri="{63B3BB69-23CF-44E3-9099-C40C66FF867C}">
                  <a14:compatExt spid="_x0000_s17587"/>
                </a:ext>
                <a:ext uri="{FF2B5EF4-FFF2-40B4-BE49-F238E27FC236}">
                  <a16:creationId xmlns:a16="http://schemas.microsoft.com/office/drawing/2014/main" id="{00000000-0008-0000-1000-0000B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16</xdr:row>
          <xdr:rowOff>847725</xdr:rowOff>
        </xdr:from>
        <xdr:to>
          <xdr:col>6</xdr:col>
          <xdr:colOff>1562100</xdr:colOff>
          <xdr:row>16</xdr:row>
          <xdr:rowOff>1057275</xdr:rowOff>
        </xdr:to>
        <xdr:sp macro="" textlink="">
          <xdr:nvSpPr>
            <xdr:cNvPr id="17588" name="Option Button 180" hidden="1">
              <a:extLst>
                <a:ext uri="{63B3BB69-23CF-44E3-9099-C40C66FF867C}">
                  <a14:compatExt spid="_x0000_s17588"/>
                </a:ext>
                <a:ext uri="{FF2B5EF4-FFF2-40B4-BE49-F238E27FC236}">
                  <a16:creationId xmlns:a16="http://schemas.microsoft.com/office/drawing/2014/main" id="{00000000-0008-0000-1000-0000B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Exercise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2" Type="http://schemas.openxmlformats.org/officeDocument/2006/relationships/vmlDrawing" Target="../drawings/vmlDrawing2.v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8" Type="http://schemas.openxmlformats.org/officeDocument/2006/relationships/ctrlProp" Target="../ctrlProps/ctrlProp10.xml"/><Relationship Id="rId3"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117" Type="http://schemas.openxmlformats.org/officeDocument/2006/relationships/ctrlProp" Target="../ctrlProps/ctrlProp155.xml"/><Relationship Id="rId21" Type="http://schemas.openxmlformats.org/officeDocument/2006/relationships/ctrlProp" Target="../ctrlProps/ctrlProp59.xml"/><Relationship Id="rId42" Type="http://schemas.openxmlformats.org/officeDocument/2006/relationships/ctrlProp" Target="../ctrlProps/ctrlProp80.xml"/><Relationship Id="rId63" Type="http://schemas.openxmlformats.org/officeDocument/2006/relationships/ctrlProp" Target="../ctrlProps/ctrlProp101.xml"/><Relationship Id="rId84" Type="http://schemas.openxmlformats.org/officeDocument/2006/relationships/ctrlProp" Target="../ctrlProps/ctrlProp122.xml"/><Relationship Id="rId138" Type="http://schemas.openxmlformats.org/officeDocument/2006/relationships/ctrlProp" Target="../ctrlProps/ctrlProp176.xml"/><Relationship Id="rId159" Type="http://schemas.openxmlformats.org/officeDocument/2006/relationships/ctrlProp" Target="../ctrlProps/ctrlProp197.xml"/><Relationship Id="rId170" Type="http://schemas.openxmlformats.org/officeDocument/2006/relationships/ctrlProp" Target="../ctrlProps/ctrlProp208.xml"/><Relationship Id="rId107" Type="http://schemas.openxmlformats.org/officeDocument/2006/relationships/ctrlProp" Target="../ctrlProps/ctrlProp145.xml"/><Relationship Id="rId11" Type="http://schemas.openxmlformats.org/officeDocument/2006/relationships/ctrlProp" Target="../ctrlProps/ctrlProp49.xml"/><Relationship Id="rId32" Type="http://schemas.openxmlformats.org/officeDocument/2006/relationships/ctrlProp" Target="../ctrlProps/ctrlProp70.xml"/><Relationship Id="rId53" Type="http://schemas.openxmlformats.org/officeDocument/2006/relationships/ctrlProp" Target="../ctrlProps/ctrlProp91.xml"/><Relationship Id="rId74" Type="http://schemas.openxmlformats.org/officeDocument/2006/relationships/ctrlProp" Target="../ctrlProps/ctrlProp112.xml"/><Relationship Id="rId128" Type="http://schemas.openxmlformats.org/officeDocument/2006/relationships/ctrlProp" Target="../ctrlProps/ctrlProp166.xml"/><Relationship Id="rId149" Type="http://schemas.openxmlformats.org/officeDocument/2006/relationships/ctrlProp" Target="../ctrlProps/ctrlProp187.xml"/><Relationship Id="rId5" Type="http://schemas.openxmlformats.org/officeDocument/2006/relationships/ctrlProp" Target="../ctrlProps/ctrlProp43.xml"/><Relationship Id="rId95" Type="http://schemas.openxmlformats.org/officeDocument/2006/relationships/ctrlProp" Target="../ctrlProps/ctrlProp133.xml"/><Relationship Id="rId160" Type="http://schemas.openxmlformats.org/officeDocument/2006/relationships/ctrlProp" Target="../ctrlProps/ctrlProp198.xml"/><Relationship Id="rId181" Type="http://schemas.openxmlformats.org/officeDocument/2006/relationships/ctrlProp" Target="../ctrlProps/ctrlProp219.xml"/><Relationship Id="rId22" Type="http://schemas.openxmlformats.org/officeDocument/2006/relationships/ctrlProp" Target="../ctrlProps/ctrlProp60.xml"/><Relationship Id="rId43" Type="http://schemas.openxmlformats.org/officeDocument/2006/relationships/ctrlProp" Target="../ctrlProps/ctrlProp81.xml"/><Relationship Id="rId64" Type="http://schemas.openxmlformats.org/officeDocument/2006/relationships/ctrlProp" Target="../ctrlProps/ctrlProp102.xml"/><Relationship Id="rId118" Type="http://schemas.openxmlformats.org/officeDocument/2006/relationships/ctrlProp" Target="../ctrlProps/ctrlProp156.xml"/><Relationship Id="rId139" Type="http://schemas.openxmlformats.org/officeDocument/2006/relationships/ctrlProp" Target="../ctrlProps/ctrlProp177.xml"/><Relationship Id="rId85" Type="http://schemas.openxmlformats.org/officeDocument/2006/relationships/ctrlProp" Target="../ctrlProps/ctrlProp123.xml"/><Relationship Id="rId150" Type="http://schemas.openxmlformats.org/officeDocument/2006/relationships/ctrlProp" Target="../ctrlProps/ctrlProp188.xml"/><Relationship Id="rId171" Type="http://schemas.openxmlformats.org/officeDocument/2006/relationships/ctrlProp" Target="../ctrlProps/ctrlProp209.xml"/><Relationship Id="rId12" Type="http://schemas.openxmlformats.org/officeDocument/2006/relationships/ctrlProp" Target="../ctrlProps/ctrlProp50.xml"/><Relationship Id="rId33" Type="http://schemas.openxmlformats.org/officeDocument/2006/relationships/ctrlProp" Target="../ctrlProps/ctrlProp71.xml"/><Relationship Id="rId108" Type="http://schemas.openxmlformats.org/officeDocument/2006/relationships/ctrlProp" Target="../ctrlProps/ctrlProp146.xml"/><Relationship Id="rId129" Type="http://schemas.openxmlformats.org/officeDocument/2006/relationships/ctrlProp" Target="../ctrlProps/ctrlProp167.xml"/><Relationship Id="rId54" Type="http://schemas.openxmlformats.org/officeDocument/2006/relationships/ctrlProp" Target="../ctrlProps/ctrlProp92.xml"/><Relationship Id="rId75" Type="http://schemas.openxmlformats.org/officeDocument/2006/relationships/ctrlProp" Target="../ctrlProps/ctrlProp113.xml"/><Relationship Id="rId96" Type="http://schemas.openxmlformats.org/officeDocument/2006/relationships/ctrlProp" Target="../ctrlProps/ctrlProp134.xml"/><Relationship Id="rId140" Type="http://schemas.openxmlformats.org/officeDocument/2006/relationships/ctrlProp" Target="../ctrlProps/ctrlProp178.xml"/><Relationship Id="rId161" Type="http://schemas.openxmlformats.org/officeDocument/2006/relationships/ctrlProp" Target="../ctrlProps/ctrlProp199.xml"/><Relationship Id="rId182" Type="http://schemas.openxmlformats.org/officeDocument/2006/relationships/ctrlProp" Target="../ctrlProps/ctrlProp220.xml"/><Relationship Id="rId6" Type="http://schemas.openxmlformats.org/officeDocument/2006/relationships/ctrlProp" Target="../ctrlProps/ctrlProp44.xml"/><Relationship Id="rId23" Type="http://schemas.openxmlformats.org/officeDocument/2006/relationships/ctrlProp" Target="../ctrlProps/ctrlProp61.xml"/><Relationship Id="rId119" Type="http://schemas.openxmlformats.org/officeDocument/2006/relationships/ctrlProp" Target="../ctrlProps/ctrlProp157.xml"/><Relationship Id="rId44" Type="http://schemas.openxmlformats.org/officeDocument/2006/relationships/ctrlProp" Target="../ctrlProps/ctrlProp82.xml"/><Relationship Id="rId60" Type="http://schemas.openxmlformats.org/officeDocument/2006/relationships/ctrlProp" Target="../ctrlProps/ctrlProp98.xml"/><Relationship Id="rId65" Type="http://schemas.openxmlformats.org/officeDocument/2006/relationships/ctrlProp" Target="../ctrlProps/ctrlProp103.xml"/><Relationship Id="rId81" Type="http://schemas.openxmlformats.org/officeDocument/2006/relationships/ctrlProp" Target="../ctrlProps/ctrlProp119.xml"/><Relationship Id="rId86" Type="http://schemas.openxmlformats.org/officeDocument/2006/relationships/ctrlProp" Target="../ctrlProps/ctrlProp124.xml"/><Relationship Id="rId130" Type="http://schemas.openxmlformats.org/officeDocument/2006/relationships/ctrlProp" Target="../ctrlProps/ctrlProp168.xml"/><Relationship Id="rId135" Type="http://schemas.openxmlformats.org/officeDocument/2006/relationships/ctrlProp" Target="../ctrlProps/ctrlProp173.xml"/><Relationship Id="rId151" Type="http://schemas.openxmlformats.org/officeDocument/2006/relationships/ctrlProp" Target="../ctrlProps/ctrlProp189.xml"/><Relationship Id="rId156" Type="http://schemas.openxmlformats.org/officeDocument/2006/relationships/ctrlProp" Target="../ctrlProps/ctrlProp194.xml"/><Relationship Id="rId177" Type="http://schemas.openxmlformats.org/officeDocument/2006/relationships/ctrlProp" Target="../ctrlProps/ctrlProp215.xml"/><Relationship Id="rId172" Type="http://schemas.openxmlformats.org/officeDocument/2006/relationships/ctrlProp" Target="../ctrlProps/ctrlProp210.xml"/><Relationship Id="rId13" Type="http://schemas.openxmlformats.org/officeDocument/2006/relationships/ctrlProp" Target="../ctrlProps/ctrlProp51.xml"/><Relationship Id="rId18" Type="http://schemas.openxmlformats.org/officeDocument/2006/relationships/ctrlProp" Target="../ctrlProps/ctrlProp56.xml"/><Relationship Id="rId39" Type="http://schemas.openxmlformats.org/officeDocument/2006/relationships/ctrlProp" Target="../ctrlProps/ctrlProp77.xml"/><Relationship Id="rId109" Type="http://schemas.openxmlformats.org/officeDocument/2006/relationships/ctrlProp" Target="../ctrlProps/ctrlProp147.xml"/><Relationship Id="rId34" Type="http://schemas.openxmlformats.org/officeDocument/2006/relationships/ctrlProp" Target="../ctrlProps/ctrlProp72.xml"/><Relationship Id="rId50" Type="http://schemas.openxmlformats.org/officeDocument/2006/relationships/ctrlProp" Target="../ctrlProps/ctrlProp88.xml"/><Relationship Id="rId55" Type="http://schemas.openxmlformats.org/officeDocument/2006/relationships/ctrlProp" Target="../ctrlProps/ctrlProp93.xml"/><Relationship Id="rId76" Type="http://schemas.openxmlformats.org/officeDocument/2006/relationships/ctrlProp" Target="../ctrlProps/ctrlProp114.xml"/><Relationship Id="rId97" Type="http://schemas.openxmlformats.org/officeDocument/2006/relationships/ctrlProp" Target="../ctrlProps/ctrlProp135.xml"/><Relationship Id="rId104" Type="http://schemas.openxmlformats.org/officeDocument/2006/relationships/ctrlProp" Target="../ctrlProps/ctrlProp142.xml"/><Relationship Id="rId120" Type="http://schemas.openxmlformats.org/officeDocument/2006/relationships/ctrlProp" Target="../ctrlProps/ctrlProp158.xml"/><Relationship Id="rId125" Type="http://schemas.openxmlformats.org/officeDocument/2006/relationships/ctrlProp" Target="../ctrlProps/ctrlProp163.xml"/><Relationship Id="rId141" Type="http://schemas.openxmlformats.org/officeDocument/2006/relationships/ctrlProp" Target="../ctrlProps/ctrlProp179.xml"/><Relationship Id="rId146" Type="http://schemas.openxmlformats.org/officeDocument/2006/relationships/ctrlProp" Target="../ctrlProps/ctrlProp184.xml"/><Relationship Id="rId167" Type="http://schemas.openxmlformats.org/officeDocument/2006/relationships/ctrlProp" Target="../ctrlProps/ctrlProp205.xml"/><Relationship Id="rId7" Type="http://schemas.openxmlformats.org/officeDocument/2006/relationships/ctrlProp" Target="../ctrlProps/ctrlProp45.xml"/><Relationship Id="rId71" Type="http://schemas.openxmlformats.org/officeDocument/2006/relationships/ctrlProp" Target="../ctrlProps/ctrlProp109.xml"/><Relationship Id="rId92" Type="http://schemas.openxmlformats.org/officeDocument/2006/relationships/ctrlProp" Target="../ctrlProps/ctrlProp130.xml"/><Relationship Id="rId162" Type="http://schemas.openxmlformats.org/officeDocument/2006/relationships/ctrlProp" Target="../ctrlProps/ctrlProp200.xml"/><Relationship Id="rId2" Type="http://schemas.openxmlformats.org/officeDocument/2006/relationships/vmlDrawing" Target="../drawings/vmlDrawing3.vml"/><Relationship Id="rId29" Type="http://schemas.openxmlformats.org/officeDocument/2006/relationships/ctrlProp" Target="../ctrlProps/ctrlProp67.xml"/><Relationship Id="rId24" Type="http://schemas.openxmlformats.org/officeDocument/2006/relationships/ctrlProp" Target="../ctrlProps/ctrlProp62.xml"/><Relationship Id="rId40" Type="http://schemas.openxmlformats.org/officeDocument/2006/relationships/ctrlProp" Target="../ctrlProps/ctrlProp78.xml"/><Relationship Id="rId45" Type="http://schemas.openxmlformats.org/officeDocument/2006/relationships/ctrlProp" Target="../ctrlProps/ctrlProp83.xml"/><Relationship Id="rId66" Type="http://schemas.openxmlformats.org/officeDocument/2006/relationships/ctrlProp" Target="../ctrlProps/ctrlProp104.xml"/><Relationship Id="rId87" Type="http://schemas.openxmlformats.org/officeDocument/2006/relationships/ctrlProp" Target="../ctrlProps/ctrlProp125.xml"/><Relationship Id="rId110" Type="http://schemas.openxmlformats.org/officeDocument/2006/relationships/ctrlProp" Target="../ctrlProps/ctrlProp148.xml"/><Relationship Id="rId115" Type="http://schemas.openxmlformats.org/officeDocument/2006/relationships/ctrlProp" Target="../ctrlProps/ctrlProp153.xml"/><Relationship Id="rId131" Type="http://schemas.openxmlformats.org/officeDocument/2006/relationships/ctrlProp" Target="../ctrlProps/ctrlProp169.xml"/><Relationship Id="rId136" Type="http://schemas.openxmlformats.org/officeDocument/2006/relationships/ctrlProp" Target="../ctrlProps/ctrlProp174.xml"/><Relationship Id="rId157" Type="http://schemas.openxmlformats.org/officeDocument/2006/relationships/ctrlProp" Target="../ctrlProps/ctrlProp195.xml"/><Relationship Id="rId178" Type="http://schemas.openxmlformats.org/officeDocument/2006/relationships/ctrlProp" Target="../ctrlProps/ctrlProp216.xml"/><Relationship Id="rId61" Type="http://schemas.openxmlformats.org/officeDocument/2006/relationships/ctrlProp" Target="../ctrlProps/ctrlProp99.xml"/><Relationship Id="rId82" Type="http://schemas.openxmlformats.org/officeDocument/2006/relationships/ctrlProp" Target="../ctrlProps/ctrlProp120.xml"/><Relationship Id="rId152" Type="http://schemas.openxmlformats.org/officeDocument/2006/relationships/ctrlProp" Target="../ctrlProps/ctrlProp190.xml"/><Relationship Id="rId173" Type="http://schemas.openxmlformats.org/officeDocument/2006/relationships/ctrlProp" Target="../ctrlProps/ctrlProp211.xml"/><Relationship Id="rId19" Type="http://schemas.openxmlformats.org/officeDocument/2006/relationships/ctrlProp" Target="../ctrlProps/ctrlProp57.xml"/><Relationship Id="rId14" Type="http://schemas.openxmlformats.org/officeDocument/2006/relationships/ctrlProp" Target="../ctrlProps/ctrlProp52.xml"/><Relationship Id="rId30" Type="http://schemas.openxmlformats.org/officeDocument/2006/relationships/ctrlProp" Target="../ctrlProps/ctrlProp68.xml"/><Relationship Id="rId35" Type="http://schemas.openxmlformats.org/officeDocument/2006/relationships/ctrlProp" Target="../ctrlProps/ctrlProp73.xml"/><Relationship Id="rId56" Type="http://schemas.openxmlformats.org/officeDocument/2006/relationships/ctrlProp" Target="../ctrlProps/ctrlProp94.xml"/><Relationship Id="rId77" Type="http://schemas.openxmlformats.org/officeDocument/2006/relationships/ctrlProp" Target="../ctrlProps/ctrlProp115.xml"/><Relationship Id="rId100" Type="http://schemas.openxmlformats.org/officeDocument/2006/relationships/ctrlProp" Target="../ctrlProps/ctrlProp138.xml"/><Relationship Id="rId105" Type="http://schemas.openxmlformats.org/officeDocument/2006/relationships/ctrlProp" Target="../ctrlProps/ctrlProp143.xml"/><Relationship Id="rId126" Type="http://schemas.openxmlformats.org/officeDocument/2006/relationships/ctrlProp" Target="../ctrlProps/ctrlProp164.xml"/><Relationship Id="rId147" Type="http://schemas.openxmlformats.org/officeDocument/2006/relationships/ctrlProp" Target="../ctrlProps/ctrlProp185.xml"/><Relationship Id="rId168" Type="http://schemas.openxmlformats.org/officeDocument/2006/relationships/ctrlProp" Target="../ctrlProps/ctrlProp206.xml"/><Relationship Id="rId8" Type="http://schemas.openxmlformats.org/officeDocument/2006/relationships/ctrlProp" Target="../ctrlProps/ctrlProp46.xml"/><Relationship Id="rId51" Type="http://schemas.openxmlformats.org/officeDocument/2006/relationships/ctrlProp" Target="../ctrlProps/ctrlProp89.xml"/><Relationship Id="rId72" Type="http://schemas.openxmlformats.org/officeDocument/2006/relationships/ctrlProp" Target="../ctrlProps/ctrlProp110.xml"/><Relationship Id="rId93" Type="http://schemas.openxmlformats.org/officeDocument/2006/relationships/ctrlProp" Target="../ctrlProps/ctrlProp131.xml"/><Relationship Id="rId98" Type="http://schemas.openxmlformats.org/officeDocument/2006/relationships/ctrlProp" Target="../ctrlProps/ctrlProp136.xml"/><Relationship Id="rId121" Type="http://schemas.openxmlformats.org/officeDocument/2006/relationships/ctrlProp" Target="../ctrlProps/ctrlProp159.xml"/><Relationship Id="rId142" Type="http://schemas.openxmlformats.org/officeDocument/2006/relationships/ctrlProp" Target="../ctrlProps/ctrlProp180.xml"/><Relationship Id="rId163" Type="http://schemas.openxmlformats.org/officeDocument/2006/relationships/ctrlProp" Target="../ctrlProps/ctrlProp201.xml"/><Relationship Id="rId3" Type="http://schemas.openxmlformats.org/officeDocument/2006/relationships/ctrlProp" Target="../ctrlProps/ctrlProp41.xml"/><Relationship Id="rId25" Type="http://schemas.openxmlformats.org/officeDocument/2006/relationships/ctrlProp" Target="../ctrlProps/ctrlProp63.xml"/><Relationship Id="rId46" Type="http://schemas.openxmlformats.org/officeDocument/2006/relationships/ctrlProp" Target="../ctrlProps/ctrlProp84.xml"/><Relationship Id="rId67" Type="http://schemas.openxmlformats.org/officeDocument/2006/relationships/ctrlProp" Target="../ctrlProps/ctrlProp105.xml"/><Relationship Id="rId116" Type="http://schemas.openxmlformats.org/officeDocument/2006/relationships/ctrlProp" Target="../ctrlProps/ctrlProp154.xml"/><Relationship Id="rId137" Type="http://schemas.openxmlformats.org/officeDocument/2006/relationships/ctrlProp" Target="../ctrlProps/ctrlProp175.xml"/><Relationship Id="rId158" Type="http://schemas.openxmlformats.org/officeDocument/2006/relationships/ctrlProp" Target="../ctrlProps/ctrlProp196.xml"/><Relationship Id="rId20" Type="http://schemas.openxmlformats.org/officeDocument/2006/relationships/ctrlProp" Target="../ctrlProps/ctrlProp58.xml"/><Relationship Id="rId41" Type="http://schemas.openxmlformats.org/officeDocument/2006/relationships/ctrlProp" Target="../ctrlProps/ctrlProp79.xml"/><Relationship Id="rId62" Type="http://schemas.openxmlformats.org/officeDocument/2006/relationships/ctrlProp" Target="../ctrlProps/ctrlProp100.xml"/><Relationship Id="rId83" Type="http://schemas.openxmlformats.org/officeDocument/2006/relationships/ctrlProp" Target="../ctrlProps/ctrlProp121.xml"/><Relationship Id="rId88" Type="http://schemas.openxmlformats.org/officeDocument/2006/relationships/ctrlProp" Target="../ctrlProps/ctrlProp126.xml"/><Relationship Id="rId111" Type="http://schemas.openxmlformats.org/officeDocument/2006/relationships/ctrlProp" Target="../ctrlProps/ctrlProp149.xml"/><Relationship Id="rId132" Type="http://schemas.openxmlformats.org/officeDocument/2006/relationships/ctrlProp" Target="../ctrlProps/ctrlProp170.xml"/><Relationship Id="rId153" Type="http://schemas.openxmlformats.org/officeDocument/2006/relationships/ctrlProp" Target="../ctrlProps/ctrlProp191.xml"/><Relationship Id="rId174" Type="http://schemas.openxmlformats.org/officeDocument/2006/relationships/ctrlProp" Target="../ctrlProps/ctrlProp212.xml"/><Relationship Id="rId179" Type="http://schemas.openxmlformats.org/officeDocument/2006/relationships/ctrlProp" Target="../ctrlProps/ctrlProp217.xml"/><Relationship Id="rId15" Type="http://schemas.openxmlformats.org/officeDocument/2006/relationships/ctrlProp" Target="../ctrlProps/ctrlProp53.xml"/><Relationship Id="rId36" Type="http://schemas.openxmlformats.org/officeDocument/2006/relationships/ctrlProp" Target="../ctrlProps/ctrlProp74.xml"/><Relationship Id="rId57" Type="http://schemas.openxmlformats.org/officeDocument/2006/relationships/ctrlProp" Target="../ctrlProps/ctrlProp95.xml"/><Relationship Id="rId106" Type="http://schemas.openxmlformats.org/officeDocument/2006/relationships/ctrlProp" Target="../ctrlProps/ctrlProp144.xml"/><Relationship Id="rId127" Type="http://schemas.openxmlformats.org/officeDocument/2006/relationships/ctrlProp" Target="../ctrlProps/ctrlProp165.xml"/><Relationship Id="rId10" Type="http://schemas.openxmlformats.org/officeDocument/2006/relationships/ctrlProp" Target="../ctrlProps/ctrlProp48.xml"/><Relationship Id="rId31" Type="http://schemas.openxmlformats.org/officeDocument/2006/relationships/ctrlProp" Target="../ctrlProps/ctrlProp69.xml"/><Relationship Id="rId52" Type="http://schemas.openxmlformats.org/officeDocument/2006/relationships/ctrlProp" Target="../ctrlProps/ctrlProp90.xml"/><Relationship Id="rId73" Type="http://schemas.openxmlformats.org/officeDocument/2006/relationships/ctrlProp" Target="../ctrlProps/ctrlProp111.xml"/><Relationship Id="rId78" Type="http://schemas.openxmlformats.org/officeDocument/2006/relationships/ctrlProp" Target="../ctrlProps/ctrlProp116.xml"/><Relationship Id="rId94" Type="http://schemas.openxmlformats.org/officeDocument/2006/relationships/ctrlProp" Target="../ctrlProps/ctrlProp132.xml"/><Relationship Id="rId99" Type="http://schemas.openxmlformats.org/officeDocument/2006/relationships/ctrlProp" Target="../ctrlProps/ctrlProp137.xml"/><Relationship Id="rId101" Type="http://schemas.openxmlformats.org/officeDocument/2006/relationships/ctrlProp" Target="../ctrlProps/ctrlProp139.xml"/><Relationship Id="rId122" Type="http://schemas.openxmlformats.org/officeDocument/2006/relationships/ctrlProp" Target="../ctrlProps/ctrlProp160.xml"/><Relationship Id="rId143" Type="http://schemas.openxmlformats.org/officeDocument/2006/relationships/ctrlProp" Target="../ctrlProps/ctrlProp181.xml"/><Relationship Id="rId148" Type="http://schemas.openxmlformats.org/officeDocument/2006/relationships/ctrlProp" Target="../ctrlProps/ctrlProp186.xml"/><Relationship Id="rId164" Type="http://schemas.openxmlformats.org/officeDocument/2006/relationships/ctrlProp" Target="../ctrlProps/ctrlProp202.xml"/><Relationship Id="rId169" Type="http://schemas.openxmlformats.org/officeDocument/2006/relationships/ctrlProp" Target="../ctrlProps/ctrlProp207.xml"/><Relationship Id="rId4" Type="http://schemas.openxmlformats.org/officeDocument/2006/relationships/ctrlProp" Target="../ctrlProps/ctrlProp42.xml"/><Relationship Id="rId9" Type="http://schemas.openxmlformats.org/officeDocument/2006/relationships/ctrlProp" Target="../ctrlProps/ctrlProp47.xml"/><Relationship Id="rId180" Type="http://schemas.openxmlformats.org/officeDocument/2006/relationships/ctrlProp" Target="../ctrlProps/ctrlProp218.xml"/><Relationship Id="rId26" Type="http://schemas.openxmlformats.org/officeDocument/2006/relationships/ctrlProp" Target="../ctrlProps/ctrlProp64.xml"/><Relationship Id="rId47" Type="http://schemas.openxmlformats.org/officeDocument/2006/relationships/ctrlProp" Target="../ctrlProps/ctrlProp85.xml"/><Relationship Id="rId68" Type="http://schemas.openxmlformats.org/officeDocument/2006/relationships/ctrlProp" Target="../ctrlProps/ctrlProp106.xml"/><Relationship Id="rId89" Type="http://schemas.openxmlformats.org/officeDocument/2006/relationships/ctrlProp" Target="../ctrlProps/ctrlProp127.xml"/><Relationship Id="rId112" Type="http://schemas.openxmlformats.org/officeDocument/2006/relationships/ctrlProp" Target="../ctrlProps/ctrlProp150.xml"/><Relationship Id="rId133" Type="http://schemas.openxmlformats.org/officeDocument/2006/relationships/ctrlProp" Target="../ctrlProps/ctrlProp171.xml"/><Relationship Id="rId154" Type="http://schemas.openxmlformats.org/officeDocument/2006/relationships/ctrlProp" Target="../ctrlProps/ctrlProp192.xml"/><Relationship Id="rId175" Type="http://schemas.openxmlformats.org/officeDocument/2006/relationships/ctrlProp" Target="../ctrlProps/ctrlProp213.xml"/><Relationship Id="rId16" Type="http://schemas.openxmlformats.org/officeDocument/2006/relationships/ctrlProp" Target="../ctrlProps/ctrlProp54.xml"/><Relationship Id="rId37" Type="http://schemas.openxmlformats.org/officeDocument/2006/relationships/ctrlProp" Target="../ctrlProps/ctrlProp75.xml"/><Relationship Id="rId58" Type="http://schemas.openxmlformats.org/officeDocument/2006/relationships/ctrlProp" Target="../ctrlProps/ctrlProp96.xml"/><Relationship Id="rId79" Type="http://schemas.openxmlformats.org/officeDocument/2006/relationships/ctrlProp" Target="../ctrlProps/ctrlProp117.xml"/><Relationship Id="rId102" Type="http://schemas.openxmlformats.org/officeDocument/2006/relationships/ctrlProp" Target="../ctrlProps/ctrlProp140.xml"/><Relationship Id="rId123" Type="http://schemas.openxmlformats.org/officeDocument/2006/relationships/ctrlProp" Target="../ctrlProps/ctrlProp161.xml"/><Relationship Id="rId144" Type="http://schemas.openxmlformats.org/officeDocument/2006/relationships/ctrlProp" Target="../ctrlProps/ctrlProp182.xml"/><Relationship Id="rId90" Type="http://schemas.openxmlformats.org/officeDocument/2006/relationships/ctrlProp" Target="../ctrlProps/ctrlProp128.xml"/><Relationship Id="rId165" Type="http://schemas.openxmlformats.org/officeDocument/2006/relationships/ctrlProp" Target="../ctrlProps/ctrlProp203.xml"/><Relationship Id="rId27" Type="http://schemas.openxmlformats.org/officeDocument/2006/relationships/ctrlProp" Target="../ctrlProps/ctrlProp65.xml"/><Relationship Id="rId48" Type="http://schemas.openxmlformats.org/officeDocument/2006/relationships/ctrlProp" Target="../ctrlProps/ctrlProp86.xml"/><Relationship Id="rId69" Type="http://schemas.openxmlformats.org/officeDocument/2006/relationships/ctrlProp" Target="../ctrlProps/ctrlProp107.xml"/><Relationship Id="rId113" Type="http://schemas.openxmlformats.org/officeDocument/2006/relationships/ctrlProp" Target="../ctrlProps/ctrlProp151.xml"/><Relationship Id="rId134" Type="http://schemas.openxmlformats.org/officeDocument/2006/relationships/ctrlProp" Target="../ctrlProps/ctrlProp172.xml"/><Relationship Id="rId80" Type="http://schemas.openxmlformats.org/officeDocument/2006/relationships/ctrlProp" Target="../ctrlProps/ctrlProp118.xml"/><Relationship Id="rId155" Type="http://schemas.openxmlformats.org/officeDocument/2006/relationships/ctrlProp" Target="../ctrlProps/ctrlProp193.xml"/><Relationship Id="rId176" Type="http://schemas.openxmlformats.org/officeDocument/2006/relationships/ctrlProp" Target="../ctrlProps/ctrlProp214.xml"/><Relationship Id="rId17" Type="http://schemas.openxmlformats.org/officeDocument/2006/relationships/ctrlProp" Target="../ctrlProps/ctrlProp55.xml"/><Relationship Id="rId38" Type="http://schemas.openxmlformats.org/officeDocument/2006/relationships/ctrlProp" Target="../ctrlProps/ctrlProp76.xml"/><Relationship Id="rId59" Type="http://schemas.openxmlformats.org/officeDocument/2006/relationships/ctrlProp" Target="../ctrlProps/ctrlProp97.xml"/><Relationship Id="rId103" Type="http://schemas.openxmlformats.org/officeDocument/2006/relationships/ctrlProp" Target="../ctrlProps/ctrlProp141.xml"/><Relationship Id="rId124" Type="http://schemas.openxmlformats.org/officeDocument/2006/relationships/ctrlProp" Target="../ctrlProps/ctrlProp162.xml"/><Relationship Id="rId70" Type="http://schemas.openxmlformats.org/officeDocument/2006/relationships/ctrlProp" Target="../ctrlProps/ctrlProp108.xml"/><Relationship Id="rId91" Type="http://schemas.openxmlformats.org/officeDocument/2006/relationships/ctrlProp" Target="../ctrlProps/ctrlProp129.xml"/><Relationship Id="rId145" Type="http://schemas.openxmlformats.org/officeDocument/2006/relationships/ctrlProp" Target="../ctrlProps/ctrlProp183.xml"/><Relationship Id="rId166" Type="http://schemas.openxmlformats.org/officeDocument/2006/relationships/ctrlProp" Target="../ctrlProps/ctrlProp204.xml"/><Relationship Id="rId1" Type="http://schemas.openxmlformats.org/officeDocument/2006/relationships/drawing" Target="../drawings/drawing3.xml"/><Relationship Id="rId28" Type="http://schemas.openxmlformats.org/officeDocument/2006/relationships/ctrlProp" Target="../ctrlProps/ctrlProp66.xml"/><Relationship Id="rId49" Type="http://schemas.openxmlformats.org/officeDocument/2006/relationships/ctrlProp" Target="../ctrlProps/ctrlProp87.xml"/><Relationship Id="rId114" Type="http://schemas.openxmlformats.org/officeDocument/2006/relationships/ctrlProp" Target="../ctrlProps/ctrlProp152.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E018-2767-430E-A134-AA07567942C4}">
  <sheetPr>
    <tabColor theme="9" tint="0.39997558519241921"/>
  </sheetPr>
  <dimension ref="B1:P129"/>
  <sheetViews>
    <sheetView tabSelected="1" workbookViewId="0">
      <selection activeCell="B129" sqref="B129:C129"/>
    </sheetView>
  </sheetViews>
  <sheetFormatPr defaultRowHeight="15"/>
  <cols>
    <col min="1" max="1" width="4.5703125" customWidth="1"/>
    <col min="2" max="2" width="19.140625" customWidth="1"/>
    <col min="3" max="3" width="84.5703125" customWidth="1"/>
    <col min="15" max="15" width="67.7109375" customWidth="1"/>
  </cols>
  <sheetData>
    <row r="1" spans="2:15" ht="15.75" thickBot="1"/>
    <row r="2" spans="2:15" ht="27.75">
      <c r="B2" s="256" t="s">
        <v>0</v>
      </c>
      <c r="C2" s="247"/>
      <c r="D2" s="30"/>
      <c r="E2" s="30"/>
      <c r="F2" s="30"/>
      <c r="G2" s="30"/>
      <c r="H2" s="30"/>
      <c r="I2" s="30"/>
      <c r="J2" s="30"/>
      <c r="K2" s="30"/>
      <c r="L2" s="30"/>
      <c r="M2" s="30"/>
      <c r="N2" s="30"/>
      <c r="O2" s="30"/>
    </row>
    <row r="3" spans="2:15" ht="104.25" customHeight="1">
      <c r="B3" s="257" t="s">
        <v>488</v>
      </c>
      <c r="C3" s="258"/>
      <c r="D3" s="28"/>
      <c r="E3" s="28"/>
      <c r="F3" s="28"/>
      <c r="G3" s="28"/>
      <c r="H3" s="28"/>
      <c r="I3" s="28"/>
      <c r="J3" s="28"/>
      <c r="K3" s="28"/>
      <c r="L3" s="28"/>
      <c r="M3" s="28"/>
      <c r="N3" s="28"/>
      <c r="O3" s="28"/>
    </row>
    <row r="4" spans="2:15" ht="45" customHeight="1" thickBot="1">
      <c r="B4" s="259" t="s">
        <v>544</v>
      </c>
      <c r="C4" s="260"/>
      <c r="D4" s="27"/>
      <c r="E4" s="27"/>
      <c r="F4" s="27"/>
      <c r="G4" s="27"/>
      <c r="H4" s="27"/>
      <c r="I4" s="27"/>
      <c r="J4" s="27"/>
      <c r="K4" s="27"/>
      <c r="L4" s="27"/>
      <c r="M4" s="27"/>
      <c r="N4" s="27"/>
      <c r="O4" s="27"/>
    </row>
    <row r="5" spans="2:15" ht="15.75" customHeight="1" thickBot="1">
      <c r="B5" s="11"/>
      <c r="C5" s="11"/>
      <c r="D5" s="27"/>
      <c r="E5" s="27"/>
      <c r="F5" s="27"/>
      <c r="G5" s="27"/>
      <c r="H5" s="27"/>
      <c r="I5" s="27"/>
      <c r="J5" s="27"/>
      <c r="K5" s="27"/>
      <c r="L5" s="27"/>
      <c r="M5" s="27"/>
      <c r="N5" s="27"/>
      <c r="O5" s="27"/>
    </row>
    <row r="6" spans="2:15" ht="27.75">
      <c r="B6" s="256" t="s">
        <v>284</v>
      </c>
      <c r="C6" s="247"/>
      <c r="D6" s="27"/>
      <c r="E6" s="27"/>
      <c r="F6" s="27"/>
      <c r="G6" s="27"/>
      <c r="H6" s="27"/>
      <c r="I6" s="27"/>
      <c r="J6" s="27"/>
      <c r="K6" s="27"/>
      <c r="L6" s="27"/>
      <c r="M6" s="27"/>
      <c r="N6" s="27"/>
      <c r="O6" s="27"/>
    </row>
    <row r="7" spans="2:15" ht="62.25" customHeight="1" thickBot="1">
      <c r="B7" s="265" t="s">
        <v>487</v>
      </c>
      <c r="C7" s="266"/>
      <c r="D7" s="27"/>
      <c r="E7" s="27"/>
      <c r="F7" s="27"/>
      <c r="G7" s="27"/>
      <c r="H7" s="27"/>
      <c r="I7" s="27"/>
      <c r="J7" s="27"/>
      <c r="K7" s="27"/>
      <c r="L7" s="27"/>
      <c r="M7" s="27"/>
      <c r="N7" s="27"/>
      <c r="O7" s="27"/>
    </row>
    <row r="8" spans="2:15" ht="15.75" customHeight="1" thickBot="1">
      <c r="B8" s="11"/>
      <c r="C8" s="11"/>
      <c r="D8" s="27"/>
      <c r="E8" s="27"/>
      <c r="F8" s="27"/>
      <c r="G8" s="27"/>
      <c r="H8" s="27"/>
      <c r="I8" s="27"/>
      <c r="J8" s="27"/>
      <c r="K8" s="27"/>
      <c r="L8" s="27"/>
      <c r="M8" s="27"/>
      <c r="N8" s="27"/>
      <c r="O8" s="27"/>
    </row>
    <row r="9" spans="2:15" ht="27.75">
      <c r="B9" s="256" t="s">
        <v>1</v>
      </c>
      <c r="C9" s="247"/>
      <c r="D9" s="27"/>
      <c r="E9" s="27"/>
      <c r="F9" s="27"/>
      <c r="G9" s="27"/>
      <c r="H9" s="27"/>
      <c r="I9" s="27"/>
      <c r="J9" s="27"/>
      <c r="K9" s="27"/>
      <c r="L9" s="27"/>
      <c r="M9" s="27"/>
      <c r="N9" s="27"/>
      <c r="O9" s="27"/>
    </row>
    <row r="10" spans="2:15" ht="62.25" customHeight="1" thickBot="1">
      <c r="B10" s="263" t="s">
        <v>545</v>
      </c>
      <c r="C10" s="264"/>
      <c r="D10" s="27"/>
      <c r="E10" s="27"/>
      <c r="F10" s="27"/>
      <c r="G10" s="27"/>
      <c r="H10" s="27"/>
      <c r="I10" s="27"/>
      <c r="J10" s="27"/>
      <c r="K10" s="27"/>
      <c r="L10" s="27"/>
      <c r="M10" s="27"/>
      <c r="N10" s="27"/>
      <c r="O10" s="27"/>
    </row>
    <row r="11" spans="2:15" ht="15.75" customHeight="1" thickBot="1">
      <c r="B11" s="11"/>
      <c r="C11" s="11"/>
      <c r="D11" s="27"/>
      <c r="E11" s="27"/>
      <c r="F11" s="27"/>
      <c r="G11" s="27"/>
      <c r="H11" s="27"/>
      <c r="I11" s="27"/>
      <c r="J11" s="27"/>
      <c r="K11" s="27"/>
      <c r="L11" s="27"/>
      <c r="M11" s="27"/>
      <c r="N11" s="27"/>
      <c r="O11" s="27"/>
    </row>
    <row r="12" spans="2:15" ht="27.75">
      <c r="B12" s="256" t="s">
        <v>285</v>
      </c>
      <c r="C12" s="247"/>
      <c r="D12" s="27"/>
      <c r="E12" s="27"/>
      <c r="F12" s="27"/>
      <c r="G12" s="27"/>
      <c r="H12" s="27"/>
      <c r="I12" s="27"/>
      <c r="J12" s="27"/>
      <c r="K12" s="27"/>
      <c r="L12" s="27"/>
      <c r="M12" s="27"/>
      <c r="N12" s="27"/>
      <c r="O12" s="27"/>
    </row>
    <row r="13" spans="2:15" ht="52.5" customHeight="1" thickBot="1">
      <c r="B13" s="261" t="s">
        <v>481</v>
      </c>
      <c r="C13" s="262"/>
      <c r="D13" s="29"/>
      <c r="E13" s="29"/>
      <c r="F13" s="29"/>
      <c r="G13" s="29"/>
      <c r="H13" s="29"/>
      <c r="I13" s="29"/>
      <c r="J13" s="29"/>
      <c r="K13" s="29"/>
      <c r="L13" s="29"/>
      <c r="M13" s="29"/>
      <c r="N13" s="29"/>
      <c r="O13" s="29"/>
    </row>
    <row r="14" spans="2:15" ht="15.75" customHeight="1" thickBot="1">
      <c r="B14" s="27"/>
      <c r="C14" s="27"/>
      <c r="D14" s="27"/>
      <c r="E14" s="27"/>
      <c r="F14" s="27"/>
      <c r="G14" s="27"/>
      <c r="H14" s="27"/>
      <c r="I14" s="27"/>
      <c r="J14" s="27"/>
      <c r="K14" s="27"/>
      <c r="L14" s="27"/>
      <c r="M14" s="27"/>
      <c r="N14" s="27"/>
      <c r="O14" s="27"/>
    </row>
    <row r="15" spans="2:15" ht="27.75">
      <c r="B15" s="246" t="s">
        <v>286</v>
      </c>
      <c r="C15" s="247"/>
      <c r="D15" s="27"/>
      <c r="E15" s="27"/>
      <c r="F15" s="27"/>
      <c r="G15" s="27"/>
      <c r="H15" s="27"/>
      <c r="I15" s="27"/>
      <c r="J15" s="27"/>
      <c r="K15" s="27"/>
      <c r="L15" s="27"/>
      <c r="M15" s="27"/>
      <c r="N15" s="27"/>
      <c r="O15" s="27"/>
    </row>
    <row r="16" spans="2:15" ht="22.5" thickBot="1">
      <c r="B16" s="242" t="s">
        <v>486</v>
      </c>
      <c r="C16" s="243"/>
      <c r="D16" s="27"/>
      <c r="E16" s="27"/>
      <c r="F16" s="27"/>
      <c r="G16" s="27"/>
      <c r="H16" s="27"/>
      <c r="I16" s="27"/>
      <c r="J16" s="27"/>
      <c r="K16" s="27"/>
      <c r="L16" s="27"/>
      <c r="M16" s="27"/>
      <c r="N16" s="27"/>
      <c r="O16" s="27"/>
    </row>
    <row r="17" spans="2:16" ht="26.25">
      <c r="B17" s="248" t="s">
        <v>287</v>
      </c>
      <c r="C17" s="249"/>
      <c r="D17" s="29"/>
      <c r="E17" s="29"/>
      <c r="F17" s="29"/>
      <c r="G17" s="29"/>
      <c r="H17" s="29"/>
      <c r="I17" s="29"/>
      <c r="J17" s="29"/>
      <c r="K17" s="29"/>
      <c r="L17" s="29"/>
      <c r="M17" s="29"/>
      <c r="N17" s="29"/>
      <c r="O17" s="29"/>
    </row>
    <row r="18" spans="2:16" ht="21.75">
      <c r="B18" s="7" t="s">
        <v>288</v>
      </c>
      <c r="C18" s="8" t="s">
        <v>485</v>
      </c>
      <c r="D18" s="29"/>
      <c r="E18" s="29"/>
      <c r="F18" s="29"/>
      <c r="G18" s="29"/>
      <c r="H18" s="29"/>
      <c r="I18" s="29"/>
      <c r="J18" s="29"/>
      <c r="K18" s="29"/>
      <c r="L18" s="29"/>
      <c r="M18" s="29"/>
      <c r="N18" s="29"/>
      <c r="O18" s="29"/>
    </row>
    <row r="19" spans="2:16" ht="31.5">
      <c r="B19" s="7" t="s">
        <v>111</v>
      </c>
      <c r="C19" s="8" t="s">
        <v>456</v>
      </c>
      <c r="D19" s="29"/>
      <c r="E19" s="29"/>
      <c r="F19" s="29"/>
      <c r="G19" s="29"/>
      <c r="H19" s="29"/>
      <c r="I19" s="29"/>
      <c r="J19" s="29"/>
      <c r="K19" s="29"/>
      <c r="L19" s="29"/>
      <c r="M19" s="29"/>
      <c r="N19" s="29"/>
      <c r="O19" s="29"/>
    </row>
    <row r="20" spans="2:16" ht="21.75">
      <c r="B20" s="7" t="s">
        <v>289</v>
      </c>
      <c r="C20" s="8" t="s">
        <v>482</v>
      </c>
      <c r="D20" s="29"/>
      <c r="E20" s="29"/>
      <c r="F20" s="29"/>
      <c r="G20" s="29"/>
      <c r="H20" s="29"/>
      <c r="I20" s="29"/>
      <c r="J20" s="29"/>
      <c r="K20" s="29"/>
      <c r="L20" s="29"/>
      <c r="M20" s="29"/>
      <c r="N20" s="29"/>
      <c r="O20" s="29"/>
    </row>
    <row r="21" spans="2:16" ht="75">
      <c r="B21" s="7" t="s">
        <v>15</v>
      </c>
      <c r="C21" s="8" t="s">
        <v>546</v>
      </c>
      <c r="D21" s="29"/>
      <c r="E21" s="29"/>
      <c r="F21" s="29"/>
      <c r="G21" s="29"/>
      <c r="H21" s="29"/>
      <c r="I21" s="29"/>
      <c r="J21" s="29"/>
      <c r="K21" s="29"/>
      <c r="L21" s="29"/>
      <c r="M21" s="29"/>
      <c r="N21" s="29"/>
      <c r="O21" s="29"/>
    </row>
    <row r="22" spans="2:16" ht="47.25">
      <c r="B22" s="7" t="s">
        <v>401</v>
      </c>
      <c r="C22" s="8" t="s">
        <v>480</v>
      </c>
      <c r="D22" s="29"/>
      <c r="E22" s="29"/>
      <c r="F22" s="29"/>
      <c r="G22" s="29"/>
      <c r="H22" s="29"/>
      <c r="I22" s="29"/>
      <c r="J22" s="29"/>
      <c r="K22" s="29"/>
      <c r="L22" s="29"/>
      <c r="M22" s="29"/>
      <c r="N22" s="29"/>
      <c r="O22" s="29"/>
    </row>
    <row r="23" spans="2:16" ht="21.75">
      <c r="B23" s="7" t="s">
        <v>290</v>
      </c>
      <c r="C23" s="8" t="s">
        <v>547</v>
      </c>
      <c r="D23" s="29"/>
      <c r="E23" s="29"/>
      <c r="F23" s="29"/>
      <c r="G23" s="29"/>
      <c r="H23" s="29"/>
      <c r="I23" s="29"/>
      <c r="J23" s="29"/>
      <c r="K23" s="29"/>
      <c r="L23" s="29"/>
      <c r="M23" s="29"/>
      <c r="N23" s="29"/>
      <c r="O23" s="29"/>
    </row>
    <row r="24" spans="2:16" ht="45">
      <c r="B24" s="7" t="s">
        <v>291</v>
      </c>
      <c r="C24" s="8" t="s">
        <v>565</v>
      </c>
      <c r="D24" s="29"/>
      <c r="E24" s="29"/>
      <c r="F24" s="29"/>
      <c r="G24" s="29"/>
      <c r="H24" s="29"/>
      <c r="I24" s="29"/>
      <c r="J24" s="29"/>
      <c r="K24" s="29"/>
      <c r="L24" s="29"/>
      <c r="M24" s="29"/>
      <c r="N24" s="29"/>
      <c r="O24" s="29"/>
    </row>
    <row r="25" spans="2:16" ht="31.5">
      <c r="B25" s="7" t="s">
        <v>292</v>
      </c>
      <c r="C25" s="8" t="s">
        <v>548</v>
      </c>
      <c r="D25" s="29"/>
      <c r="E25" s="29"/>
      <c r="F25" s="29"/>
      <c r="G25" s="29"/>
      <c r="H25" s="29"/>
      <c r="I25" s="29"/>
      <c r="J25" s="29"/>
      <c r="K25" s="29"/>
      <c r="L25" s="29"/>
      <c r="M25" s="29"/>
      <c r="N25" s="29"/>
      <c r="O25" s="29"/>
    </row>
    <row r="26" spans="2:16" ht="21.75">
      <c r="B26" s="7" t="s">
        <v>293</v>
      </c>
      <c r="C26" s="8" t="s">
        <v>549</v>
      </c>
      <c r="D26" s="29"/>
      <c r="E26" s="29"/>
      <c r="F26" s="29"/>
      <c r="G26" s="29"/>
      <c r="H26" s="29"/>
      <c r="I26" s="29"/>
      <c r="J26" s="29"/>
      <c r="K26" s="29"/>
      <c r="L26" s="29"/>
      <c r="M26" s="29"/>
      <c r="N26" s="29"/>
      <c r="O26" s="29"/>
    </row>
    <row r="27" spans="2:16" ht="22.5" thickBot="1">
      <c r="B27" s="9" t="s">
        <v>294</v>
      </c>
      <c r="C27" s="10" t="s">
        <v>550</v>
      </c>
      <c r="D27" s="29"/>
      <c r="E27" s="29"/>
      <c r="F27" s="29"/>
      <c r="G27" s="29"/>
      <c r="H27" s="29"/>
      <c r="I27" s="29"/>
      <c r="J27" s="29"/>
      <c r="K27" s="29"/>
      <c r="L27" s="29"/>
      <c r="M27" s="29"/>
      <c r="N27" s="29"/>
      <c r="O27" s="29"/>
    </row>
    <row r="28" spans="2:16" ht="26.25">
      <c r="B28" s="250" t="s">
        <v>295</v>
      </c>
      <c r="C28" s="251"/>
      <c r="D28" s="29"/>
      <c r="E28" s="29"/>
      <c r="F28" s="29"/>
      <c r="G28" s="29"/>
      <c r="H28" s="29"/>
      <c r="I28" s="29"/>
      <c r="J28" s="29"/>
      <c r="K28" s="29"/>
      <c r="L28" s="29"/>
      <c r="M28" s="29"/>
      <c r="N28" s="29"/>
      <c r="O28" s="29"/>
    </row>
    <row r="29" spans="2:16" ht="52.5" customHeight="1" thickBot="1">
      <c r="B29" s="252" t="s">
        <v>551</v>
      </c>
      <c r="C29" s="253"/>
      <c r="D29" s="29"/>
      <c r="E29" s="29"/>
      <c r="F29" s="29"/>
      <c r="G29" s="29"/>
      <c r="H29" s="29"/>
      <c r="I29" s="29"/>
      <c r="J29" s="29"/>
      <c r="K29" s="29"/>
      <c r="L29" s="29"/>
      <c r="M29" s="29"/>
      <c r="N29" s="29"/>
      <c r="O29" s="29"/>
    </row>
    <row r="30" spans="2:16" ht="26.25">
      <c r="B30" s="254" t="s">
        <v>296</v>
      </c>
      <c r="C30" s="255"/>
      <c r="D30" s="29"/>
      <c r="E30" s="29"/>
      <c r="F30" s="29"/>
      <c r="G30" s="29"/>
      <c r="H30" s="29"/>
      <c r="I30" s="29"/>
      <c r="J30" s="29"/>
      <c r="K30" s="29"/>
      <c r="L30" s="29"/>
      <c r="M30" s="29"/>
      <c r="N30" s="29"/>
      <c r="O30" s="29"/>
    </row>
    <row r="31" spans="2:16" ht="49.5" customHeight="1" thickBot="1">
      <c r="B31" s="252" t="s">
        <v>552</v>
      </c>
      <c r="C31" s="253"/>
      <c r="D31" s="29"/>
      <c r="E31" s="29"/>
      <c r="F31" s="29"/>
      <c r="G31" s="29"/>
      <c r="H31" s="29"/>
      <c r="I31" s="29"/>
      <c r="J31" s="29"/>
      <c r="K31" s="29"/>
      <c r="L31" s="29"/>
      <c r="M31" s="29"/>
      <c r="N31" s="29"/>
      <c r="O31" s="29"/>
    </row>
    <row r="32" spans="2:16" ht="15.75" customHeight="1" thickBot="1">
      <c r="B32" s="27"/>
      <c r="C32" s="27"/>
      <c r="D32" s="27"/>
      <c r="E32" s="27"/>
      <c r="F32" s="27"/>
      <c r="G32" s="27"/>
      <c r="H32" s="27"/>
      <c r="I32" s="27"/>
      <c r="J32" s="27"/>
      <c r="K32" s="27"/>
      <c r="L32" s="27"/>
      <c r="M32" s="27"/>
      <c r="N32" s="27"/>
      <c r="O32" s="241"/>
      <c r="P32" s="241"/>
    </row>
    <row r="33" spans="2:16" ht="27.75">
      <c r="B33" s="246" t="s">
        <v>111</v>
      </c>
      <c r="C33" s="247"/>
      <c r="D33" s="27"/>
      <c r="E33" s="27"/>
      <c r="F33" s="27"/>
      <c r="G33" s="27"/>
      <c r="H33" s="27"/>
      <c r="I33" s="27"/>
      <c r="J33" s="27"/>
      <c r="K33" s="27"/>
      <c r="L33" s="27"/>
      <c r="M33" s="27"/>
      <c r="N33" s="27"/>
      <c r="O33" s="27"/>
    </row>
    <row r="34" spans="2:16" ht="32.25" customHeight="1">
      <c r="B34" s="242" t="s">
        <v>397</v>
      </c>
      <c r="C34" s="243"/>
      <c r="D34" s="27"/>
      <c r="E34" s="27"/>
      <c r="F34" s="27"/>
      <c r="G34" s="27"/>
      <c r="H34" s="27"/>
      <c r="I34" s="27"/>
      <c r="J34" s="27"/>
      <c r="K34" s="27"/>
      <c r="L34" s="27"/>
      <c r="M34" s="27"/>
      <c r="N34" s="27"/>
    </row>
    <row r="35" spans="2:16" ht="21.75">
      <c r="B35" s="7" t="s">
        <v>288</v>
      </c>
      <c r="C35" s="182" t="s">
        <v>406</v>
      </c>
      <c r="D35" s="27"/>
      <c r="E35" s="27"/>
      <c r="F35" s="27"/>
      <c r="G35" s="27"/>
      <c r="H35" s="27"/>
      <c r="I35" s="27"/>
      <c r="J35" s="27"/>
      <c r="K35" s="27"/>
      <c r="L35" s="27"/>
      <c r="M35" s="27"/>
      <c r="N35" s="27"/>
    </row>
    <row r="36" spans="2:16" ht="60">
      <c r="B36" s="7" t="s">
        <v>112</v>
      </c>
      <c r="C36" s="182" t="s">
        <v>479</v>
      </c>
      <c r="D36" s="27"/>
      <c r="E36" s="27"/>
      <c r="F36" s="27"/>
      <c r="G36" s="27"/>
      <c r="H36" s="27"/>
      <c r="I36" s="27"/>
      <c r="J36" s="27"/>
      <c r="K36" s="27"/>
      <c r="L36" s="27"/>
      <c r="M36" s="27"/>
      <c r="N36" s="27"/>
      <c r="O36" s="121"/>
      <c r="P36" s="121"/>
    </row>
    <row r="37" spans="2:16" ht="21.75">
      <c r="B37" s="7" t="s">
        <v>398</v>
      </c>
      <c r="C37" s="182" t="s">
        <v>403</v>
      </c>
      <c r="D37" s="27"/>
      <c r="E37" s="27"/>
      <c r="F37" s="27"/>
      <c r="G37" s="27"/>
      <c r="H37" s="27"/>
      <c r="I37" s="27"/>
      <c r="J37" s="27"/>
      <c r="K37" s="27"/>
      <c r="L37" s="27"/>
      <c r="M37" s="27"/>
      <c r="N37" s="27"/>
      <c r="O37" s="27"/>
    </row>
    <row r="38" spans="2:16" ht="21.75">
      <c r="B38" s="7" t="s">
        <v>289</v>
      </c>
      <c r="C38" s="182" t="s">
        <v>406</v>
      </c>
      <c r="D38" s="27"/>
      <c r="E38" s="27"/>
      <c r="F38" s="27"/>
      <c r="G38" s="27"/>
      <c r="H38" s="27"/>
      <c r="I38" s="27"/>
      <c r="J38" s="27"/>
      <c r="K38" s="27"/>
      <c r="L38" s="27"/>
      <c r="M38" s="27"/>
      <c r="N38" s="27"/>
      <c r="O38" s="121"/>
      <c r="P38" s="121"/>
    </row>
    <row r="39" spans="2:16" ht="32.25" thickBot="1">
      <c r="B39" s="7" t="s">
        <v>15</v>
      </c>
      <c r="C39" s="182" t="s">
        <v>406</v>
      </c>
      <c r="D39" s="27"/>
      <c r="E39" s="27"/>
      <c r="F39" s="27"/>
      <c r="G39" s="27"/>
      <c r="H39" s="27"/>
      <c r="I39" s="27"/>
      <c r="J39" s="27"/>
      <c r="K39" s="27"/>
      <c r="L39" s="27"/>
      <c r="M39" s="27"/>
      <c r="N39" s="27"/>
      <c r="O39" s="121"/>
      <c r="P39" s="121"/>
    </row>
    <row r="40" spans="2:16" ht="183.75" customHeight="1">
      <c r="B40" s="7" t="s">
        <v>124</v>
      </c>
      <c r="C40" s="182" t="s">
        <v>553</v>
      </c>
      <c r="D40" s="27"/>
      <c r="E40" s="27"/>
      <c r="F40" s="27"/>
      <c r="G40" s="27"/>
      <c r="H40" s="27"/>
      <c r="I40" s="27"/>
      <c r="J40" s="27"/>
      <c r="K40" s="27"/>
      <c r="L40" s="27"/>
      <c r="M40" s="27"/>
      <c r="N40" s="27"/>
      <c r="O40" s="27"/>
    </row>
    <row r="41" spans="2:16" ht="31.5">
      <c r="B41" s="7" t="s">
        <v>399</v>
      </c>
      <c r="C41" s="182" t="s">
        <v>406</v>
      </c>
      <c r="D41" s="27"/>
      <c r="E41" s="27"/>
      <c r="F41" s="27"/>
      <c r="G41" s="27"/>
      <c r="H41" s="27"/>
      <c r="I41" s="27"/>
      <c r="J41" s="27"/>
      <c r="K41" s="27"/>
      <c r="L41" s="27"/>
      <c r="M41" s="27"/>
      <c r="N41" s="27"/>
      <c r="O41" s="121"/>
      <c r="P41" s="121"/>
    </row>
    <row r="42" spans="2:16" ht="21.75">
      <c r="B42" s="7" t="s">
        <v>400</v>
      </c>
      <c r="C42" s="182" t="s">
        <v>448</v>
      </c>
      <c r="D42" s="27"/>
      <c r="E42" s="27"/>
      <c r="F42" s="27"/>
      <c r="G42" s="27"/>
      <c r="H42" s="27"/>
      <c r="I42" s="27"/>
      <c r="J42" s="27"/>
      <c r="K42" s="27"/>
      <c r="L42" s="27"/>
      <c r="M42" s="27"/>
      <c r="N42" s="27"/>
      <c r="O42" s="27"/>
    </row>
    <row r="43" spans="2:16" ht="51.75" customHeight="1">
      <c r="B43" s="7" t="s">
        <v>401</v>
      </c>
      <c r="C43" s="182" t="s">
        <v>406</v>
      </c>
      <c r="D43" s="27"/>
      <c r="E43" s="27"/>
      <c r="F43" s="27"/>
      <c r="G43" s="27"/>
      <c r="H43" s="27"/>
      <c r="I43" s="27"/>
      <c r="J43" s="27"/>
      <c r="K43" s="27"/>
      <c r="L43" s="27"/>
      <c r="M43" s="27"/>
      <c r="N43" s="27"/>
      <c r="O43" s="121"/>
      <c r="P43" s="121"/>
    </row>
    <row r="44" spans="2:16" ht="39" customHeight="1">
      <c r="B44" s="7" t="s">
        <v>404</v>
      </c>
      <c r="C44" s="182" t="s">
        <v>449</v>
      </c>
      <c r="D44" s="27"/>
      <c r="E44" s="27"/>
      <c r="F44" s="27"/>
      <c r="G44" s="27"/>
      <c r="H44" s="27"/>
      <c r="I44" s="27"/>
      <c r="J44" s="27"/>
      <c r="K44" s="27"/>
      <c r="L44" s="27"/>
      <c r="M44" s="27"/>
      <c r="N44" s="27"/>
      <c r="O44" s="121"/>
      <c r="P44" s="121"/>
    </row>
    <row r="45" spans="2:16" ht="21.75">
      <c r="B45" s="7" t="s">
        <v>290</v>
      </c>
      <c r="C45" s="182" t="s">
        <v>406</v>
      </c>
      <c r="D45" s="27"/>
      <c r="E45" s="27"/>
      <c r="F45" s="27"/>
      <c r="G45" s="27"/>
      <c r="H45" s="27"/>
      <c r="I45" s="27"/>
      <c r="J45" s="27"/>
      <c r="K45" s="27"/>
      <c r="L45" s="27"/>
      <c r="M45" s="27"/>
      <c r="N45" s="27"/>
      <c r="O45" s="27"/>
    </row>
    <row r="46" spans="2:16" ht="22.5" thickBot="1">
      <c r="B46" s="9" t="s">
        <v>402</v>
      </c>
      <c r="C46" s="183" t="s">
        <v>405</v>
      </c>
      <c r="D46" s="27"/>
      <c r="E46" s="27"/>
      <c r="F46" s="27"/>
      <c r="G46" s="27"/>
      <c r="H46" s="27"/>
      <c r="I46" s="27"/>
      <c r="J46" s="27"/>
      <c r="K46" s="27"/>
      <c r="L46" s="27"/>
      <c r="M46" s="27"/>
      <c r="N46" s="27"/>
      <c r="O46" s="121"/>
      <c r="P46" s="121"/>
    </row>
    <row r="47" spans="2:16" ht="15.75" customHeight="1" thickBot="1">
      <c r="B47" s="31"/>
      <c r="C47" s="197"/>
      <c r="D47" s="27"/>
      <c r="E47" s="27"/>
      <c r="F47" s="27"/>
      <c r="G47" s="27"/>
      <c r="H47" s="27"/>
      <c r="I47" s="27"/>
      <c r="J47" s="27"/>
      <c r="K47" s="27"/>
      <c r="L47" s="27"/>
      <c r="M47" s="27"/>
      <c r="N47" s="27"/>
      <c r="O47" s="121"/>
      <c r="P47" s="121"/>
    </row>
    <row r="48" spans="2:16" ht="27.75">
      <c r="B48" s="246" t="s">
        <v>466</v>
      </c>
      <c r="C48" s="247"/>
    </row>
    <row r="49" spans="2:15" ht="15.75">
      <c r="B49" s="239" t="s">
        <v>443</v>
      </c>
      <c r="C49" s="240"/>
    </row>
    <row r="50" spans="2:15" ht="47.25">
      <c r="B50" s="7" t="s">
        <v>401</v>
      </c>
      <c r="C50" s="182" t="s">
        <v>406</v>
      </c>
    </row>
    <row r="51" spans="2:15" ht="15.75">
      <c r="B51" s="7" t="s">
        <v>288</v>
      </c>
      <c r="C51" s="182" t="s">
        <v>406</v>
      </c>
    </row>
    <row r="52" spans="2:15" ht="47.25">
      <c r="B52" s="7" t="s">
        <v>464</v>
      </c>
      <c r="C52" s="8" t="s">
        <v>483</v>
      </c>
    </row>
    <row r="53" spans="2:15" ht="15.75">
      <c r="B53" s="7" t="s">
        <v>407</v>
      </c>
      <c r="C53" s="182" t="s">
        <v>465</v>
      </c>
    </row>
    <row r="54" spans="2:15" ht="15.75">
      <c r="B54" s="7" t="s">
        <v>183</v>
      </c>
      <c r="C54" s="182" t="s">
        <v>445</v>
      </c>
    </row>
    <row r="55" spans="2:15" ht="15.75">
      <c r="B55" s="7" t="s">
        <v>184</v>
      </c>
      <c r="C55" s="182" t="s">
        <v>447</v>
      </c>
    </row>
    <row r="56" spans="2:15" ht="15.75">
      <c r="B56" s="7" t="s">
        <v>185</v>
      </c>
      <c r="C56" s="182" t="s">
        <v>454</v>
      </c>
    </row>
    <row r="57" spans="2:15" ht="16.5" thickBot="1">
      <c r="B57" s="9" t="s">
        <v>182</v>
      </c>
      <c r="C57" s="183" t="s">
        <v>446</v>
      </c>
    </row>
    <row r="58" spans="2:15" ht="15.75">
      <c r="B58" s="31"/>
      <c r="C58" s="197"/>
    </row>
    <row r="59" spans="2:15" ht="27.75">
      <c r="B59" s="244" t="s">
        <v>418</v>
      </c>
      <c r="C59" s="245"/>
      <c r="D59" s="28"/>
      <c r="E59" s="28"/>
      <c r="F59" s="28"/>
      <c r="G59" s="28"/>
      <c r="H59" s="28"/>
      <c r="I59" s="28"/>
      <c r="J59" s="28"/>
      <c r="K59" s="28"/>
      <c r="L59" s="28"/>
      <c r="M59" s="28"/>
      <c r="N59" s="28"/>
      <c r="O59" s="28"/>
    </row>
    <row r="60" spans="2:15" ht="276.75" customHeight="1">
      <c r="B60" s="239" t="s">
        <v>478</v>
      </c>
      <c r="C60" s="240"/>
      <c r="D60" s="28"/>
      <c r="E60" s="28"/>
      <c r="F60" s="28"/>
      <c r="G60" s="28"/>
      <c r="H60" s="28"/>
      <c r="I60" s="28"/>
      <c r="J60" s="28"/>
      <c r="K60" s="28"/>
      <c r="L60" s="28"/>
      <c r="M60" s="28"/>
      <c r="N60" s="28"/>
      <c r="O60" s="28"/>
    </row>
    <row r="61" spans="2:15" ht="21.75">
      <c r="B61" s="185" t="s">
        <v>288</v>
      </c>
      <c r="C61" s="182" t="s">
        <v>406</v>
      </c>
      <c r="D61" s="28"/>
      <c r="E61" s="28"/>
      <c r="F61" s="28"/>
      <c r="G61" s="28"/>
      <c r="H61" s="28"/>
      <c r="I61" s="28"/>
      <c r="J61" s="28"/>
      <c r="K61" s="28"/>
      <c r="L61" s="28"/>
      <c r="M61" s="28"/>
      <c r="N61" s="28"/>
      <c r="O61" s="28"/>
    </row>
    <row r="62" spans="2:15" ht="47.25">
      <c r="B62" s="185" t="s">
        <v>401</v>
      </c>
      <c r="C62" s="182" t="s">
        <v>406</v>
      </c>
      <c r="D62" s="28"/>
      <c r="E62" s="28"/>
      <c r="F62" s="28"/>
      <c r="G62" s="28"/>
      <c r="H62" s="28"/>
      <c r="I62" s="28"/>
      <c r="J62" s="28"/>
      <c r="K62" s="28"/>
      <c r="L62" s="28"/>
      <c r="M62" s="28"/>
      <c r="N62" s="28"/>
      <c r="O62" s="28"/>
    </row>
    <row r="63" spans="2:15" ht="21.75">
      <c r="B63" s="185" t="s">
        <v>407</v>
      </c>
      <c r="C63" s="182" t="s">
        <v>417</v>
      </c>
      <c r="D63" s="28"/>
      <c r="E63" s="28"/>
      <c r="F63" s="28"/>
      <c r="G63" s="28"/>
      <c r="H63" s="28"/>
      <c r="I63" s="28"/>
      <c r="J63" s="28"/>
      <c r="K63" s="28"/>
      <c r="L63" s="28"/>
      <c r="M63" s="28"/>
      <c r="N63" s="28"/>
      <c r="O63" s="28"/>
    </row>
    <row r="64" spans="2:15" ht="31.5">
      <c r="B64" s="185" t="s">
        <v>292</v>
      </c>
      <c r="C64" s="182" t="s">
        <v>406</v>
      </c>
      <c r="D64" s="28"/>
      <c r="E64" s="28"/>
      <c r="F64" s="28"/>
      <c r="G64" s="28"/>
      <c r="H64" s="28"/>
      <c r="I64" s="28"/>
      <c r="J64" s="28"/>
      <c r="K64" s="28"/>
      <c r="L64" s="28"/>
      <c r="M64" s="28"/>
      <c r="N64" s="28"/>
      <c r="O64" s="28"/>
    </row>
    <row r="65" spans="2:15" ht="30">
      <c r="B65" s="185" t="s">
        <v>408</v>
      </c>
      <c r="C65" s="188" t="s">
        <v>457</v>
      </c>
      <c r="D65" s="28"/>
      <c r="E65" s="28"/>
      <c r="F65" s="28"/>
      <c r="G65" s="28"/>
      <c r="H65" s="28"/>
      <c r="I65" s="28"/>
      <c r="J65" s="28"/>
      <c r="K65" s="28"/>
      <c r="L65" s="28"/>
      <c r="M65" s="28"/>
      <c r="N65" s="28"/>
      <c r="O65" s="28"/>
    </row>
    <row r="66" spans="2:15" ht="31.5">
      <c r="B66" s="187" t="s">
        <v>410</v>
      </c>
      <c r="C66" s="182" t="s">
        <v>417</v>
      </c>
      <c r="D66" s="28"/>
      <c r="E66" s="28"/>
      <c r="F66" s="28"/>
      <c r="G66" s="28"/>
      <c r="H66" s="28"/>
      <c r="I66" s="28"/>
      <c r="J66" s="28"/>
      <c r="K66" s="28"/>
      <c r="L66" s="28"/>
      <c r="M66" s="28"/>
      <c r="N66" s="28"/>
      <c r="O66" s="28"/>
    </row>
    <row r="67" spans="2:15" ht="21.75">
      <c r="B67" s="185" t="s">
        <v>210</v>
      </c>
      <c r="C67" s="182" t="s">
        <v>406</v>
      </c>
      <c r="D67" s="28"/>
      <c r="E67" s="28"/>
      <c r="F67" s="28"/>
      <c r="G67" s="28"/>
      <c r="H67" s="28"/>
      <c r="I67" s="28"/>
      <c r="J67" s="28"/>
      <c r="K67" s="28"/>
      <c r="L67" s="28"/>
      <c r="M67" s="28"/>
      <c r="N67" s="28"/>
      <c r="O67" s="28"/>
    </row>
    <row r="68" spans="2:15" ht="84" customHeight="1">
      <c r="B68" s="185" t="s">
        <v>409</v>
      </c>
      <c r="C68" s="188" t="s">
        <v>554</v>
      </c>
      <c r="D68" s="28"/>
      <c r="E68" s="28"/>
      <c r="F68" s="28"/>
      <c r="G68" s="28"/>
      <c r="H68" s="28"/>
      <c r="I68" s="28"/>
      <c r="J68" s="28"/>
      <c r="K68" s="28"/>
      <c r="L68" s="28"/>
      <c r="M68" s="28"/>
      <c r="N68" s="28"/>
      <c r="O68" s="28"/>
    </row>
    <row r="69" spans="2:15" ht="49.5" customHeight="1">
      <c r="B69" s="185" t="s">
        <v>411</v>
      </c>
      <c r="C69" s="188" t="s">
        <v>458</v>
      </c>
      <c r="D69" s="28"/>
      <c r="E69" s="28"/>
      <c r="F69" s="28"/>
      <c r="G69" s="28"/>
      <c r="H69" s="28"/>
      <c r="I69" s="28"/>
      <c r="J69" s="28"/>
      <c r="K69" s="28"/>
      <c r="L69" s="28"/>
      <c r="M69" s="28"/>
      <c r="N69" s="28"/>
      <c r="O69" s="28"/>
    </row>
    <row r="70" spans="2:15" ht="63">
      <c r="B70" s="185" t="s">
        <v>413</v>
      </c>
      <c r="C70" s="188" t="s">
        <v>477</v>
      </c>
      <c r="D70" s="28"/>
      <c r="E70" s="28"/>
      <c r="F70" s="28"/>
      <c r="G70" s="28"/>
      <c r="H70" s="28"/>
      <c r="I70" s="28"/>
      <c r="J70" s="28"/>
      <c r="K70" s="28"/>
      <c r="L70" s="28"/>
      <c r="M70" s="28"/>
      <c r="N70" s="28"/>
    </row>
    <row r="71" spans="2:15" ht="47.25">
      <c r="B71" s="185" t="s">
        <v>412</v>
      </c>
      <c r="C71" s="188" t="s">
        <v>555</v>
      </c>
      <c r="D71" s="184"/>
      <c r="E71" s="184"/>
      <c r="F71" s="184"/>
      <c r="G71" s="184"/>
      <c r="H71" s="184"/>
      <c r="I71" s="184"/>
      <c r="J71" s="184"/>
      <c r="K71" s="184"/>
      <c r="L71" s="184"/>
      <c r="M71" s="184"/>
      <c r="N71" s="184"/>
      <c r="O71" s="184"/>
    </row>
    <row r="72" spans="2:15" ht="47.25">
      <c r="B72" s="185" t="s">
        <v>414</v>
      </c>
      <c r="C72" s="188" t="s">
        <v>476</v>
      </c>
      <c r="D72" s="28"/>
      <c r="E72" s="28"/>
      <c r="F72" s="28"/>
      <c r="G72" s="28"/>
      <c r="H72" s="28"/>
      <c r="I72" s="28"/>
      <c r="J72" s="28"/>
      <c r="K72" s="28"/>
      <c r="L72" s="28"/>
      <c r="M72" s="28"/>
      <c r="N72" s="28"/>
      <c r="O72" s="28"/>
    </row>
    <row r="73" spans="2:15" ht="15.75">
      <c r="B73" s="185" t="s">
        <v>415</v>
      </c>
      <c r="C73" s="188" t="s">
        <v>556</v>
      </c>
    </row>
    <row r="74" spans="2:15" ht="16.5" thickBot="1">
      <c r="B74" s="186" t="s">
        <v>416</v>
      </c>
      <c r="C74" s="189" t="s">
        <v>557</v>
      </c>
    </row>
    <row r="75" spans="2:15" ht="15.75" customHeight="1" thickBot="1"/>
    <row r="76" spans="2:15" ht="27.75">
      <c r="B76" s="246" t="s">
        <v>558</v>
      </c>
      <c r="C76" s="247"/>
    </row>
    <row r="77" spans="2:15" ht="231" customHeight="1">
      <c r="B77" s="239" t="s">
        <v>566</v>
      </c>
      <c r="C77" s="240"/>
    </row>
    <row r="78" spans="2:15" ht="30.75">
      <c r="B78" s="7" t="s">
        <v>419</v>
      </c>
      <c r="C78" s="190" t="s">
        <v>475</v>
      </c>
    </row>
    <row r="79" spans="2:15" ht="45.75">
      <c r="B79" s="7" t="s">
        <v>420</v>
      </c>
      <c r="C79" s="190" t="s">
        <v>559</v>
      </c>
    </row>
    <row r="80" spans="2:15" ht="45.75">
      <c r="B80" s="7" t="s">
        <v>421</v>
      </c>
      <c r="C80" s="190" t="s">
        <v>560</v>
      </c>
    </row>
    <row r="81" spans="2:3" ht="36.75" customHeight="1">
      <c r="B81" s="7" t="s">
        <v>422</v>
      </c>
      <c r="C81" s="188" t="s">
        <v>484</v>
      </c>
    </row>
    <row r="82" spans="2:3" ht="15.75">
      <c r="B82" s="7" t="s">
        <v>423</v>
      </c>
      <c r="C82" s="190" t="s">
        <v>431</v>
      </c>
    </row>
    <row r="83" spans="2:3" ht="15.75">
      <c r="B83" s="7" t="s">
        <v>424</v>
      </c>
      <c r="C83" s="190" t="s">
        <v>450</v>
      </c>
    </row>
    <row r="84" spans="2:3" ht="31.5">
      <c r="B84" s="7" t="s">
        <v>425</v>
      </c>
      <c r="C84" s="190" t="s">
        <v>561</v>
      </c>
    </row>
    <row r="85" spans="2:3" ht="31.5">
      <c r="B85" s="7" t="s">
        <v>428</v>
      </c>
      <c r="C85" s="190" t="s">
        <v>429</v>
      </c>
    </row>
    <row r="86" spans="2:3" ht="45.75">
      <c r="B86" s="7" t="s">
        <v>426</v>
      </c>
      <c r="C86" s="190" t="s">
        <v>430</v>
      </c>
    </row>
    <row r="87" spans="2:3" ht="15.75">
      <c r="B87" s="7" t="s">
        <v>210</v>
      </c>
      <c r="C87" s="190" t="s">
        <v>432</v>
      </c>
    </row>
    <row r="88" spans="2:3" ht="46.5" thickBot="1">
      <c r="B88" s="9" t="s">
        <v>427</v>
      </c>
      <c r="C88" s="191" t="s">
        <v>451</v>
      </c>
    </row>
    <row r="89" spans="2:3" ht="15.75" customHeight="1" thickBot="1"/>
    <row r="90" spans="2:3" ht="27.75">
      <c r="B90" s="246" t="s">
        <v>433</v>
      </c>
      <c r="C90" s="247"/>
    </row>
    <row r="91" spans="2:3" ht="30.75" customHeight="1">
      <c r="B91" s="239" t="s">
        <v>455</v>
      </c>
      <c r="C91" s="240"/>
    </row>
    <row r="92" spans="2:3" ht="15.75">
      <c r="B92" s="7" t="s">
        <v>360</v>
      </c>
      <c r="C92" s="182" t="s">
        <v>417</v>
      </c>
    </row>
    <row r="93" spans="2:3" ht="31.5">
      <c r="B93" s="7" t="s">
        <v>15</v>
      </c>
      <c r="C93" s="182" t="s">
        <v>406</v>
      </c>
    </row>
    <row r="94" spans="2:3" ht="106.5" thickBot="1">
      <c r="B94" s="9" t="s">
        <v>123</v>
      </c>
      <c r="C94" s="191" t="s">
        <v>474</v>
      </c>
    </row>
    <row r="95" spans="2:3" ht="15.75" customHeight="1" thickBot="1"/>
    <row r="96" spans="2:3" ht="27.75">
      <c r="B96" s="246" t="s">
        <v>452</v>
      </c>
      <c r="C96" s="247"/>
    </row>
    <row r="97" spans="2:3" ht="49.5" customHeight="1">
      <c r="B97" s="239" t="s">
        <v>473</v>
      </c>
      <c r="C97" s="240"/>
    </row>
    <row r="98" spans="2:3" ht="15.75">
      <c r="B98" s="7" t="s">
        <v>210</v>
      </c>
      <c r="C98" s="182" t="s">
        <v>406</v>
      </c>
    </row>
    <row r="99" spans="2:3" ht="15.75">
      <c r="B99" s="7" t="s">
        <v>360</v>
      </c>
      <c r="C99" s="182" t="s">
        <v>417</v>
      </c>
    </row>
    <row r="100" spans="2:3" ht="15.75">
      <c r="B100" s="7" t="s">
        <v>434</v>
      </c>
      <c r="C100" s="182" t="s">
        <v>562</v>
      </c>
    </row>
    <row r="101" spans="2:3" ht="15.75">
      <c r="B101" s="7" t="s">
        <v>128</v>
      </c>
      <c r="C101" s="182" t="s">
        <v>435</v>
      </c>
    </row>
    <row r="102" spans="2:3" ht="47.25">
      <c r="B102" s="7" t="s">
        <v>196</v>
      </c>
      <c r="C102" s="182" t="s">
        <v>472</v>
      </c>
    </row>
    <row r="103" spans="2:3" ht="60">
      <c r="B103" s="7" t="s">
        <v>202</v>
      </c>
      <c r="C103" s="182" t="s">
        <v>471</v>
      </c>
    </row>
    <row r="104" spans="2:3" ht="16.5" thickBot="1">
      <c r="B104" s="9" t="s">
        <v>203</v>
      </c>
      <c r="C104" s="183" t="s">
        <v>436</v>
      </c>
    </row>
    <row r="105" spans="2:3" ht="15.75" customHeight="1" thickBot="1"/>
    <row r="106" spans="2:3" ht="27.75">
      <c r="B106" s="246" t="s">
        <v>209</v>
      </c>
      <c r="C106" s="247"/>
    </row>
    <row r="107" spans="2:3" ht="244.5" customHeight="1">
      <c r="B107" s="239" t="s">
        <v>470</v>
      </c>
      <c r="C107" s="240"/>
    </row>
    <row r="108" spans="2:3" ht="15.75">
      <c r="B108" s="7" t="s">
        <v>210</v>
      </c>
      <c r="C108" s="182" t="s">
        <v>406</v>
      </c>
    </row>
    <row r="109" spans="2:3" ht="31.5">
      <c r="B109" s="7" t="s">
        <v>437</v>
      </c>
      <c r="C109" s="182" t="s">
        <v>441</v>
      </c>
    </row>
    <row r="110" spans="2:3" ht="31.5">
      <c r="B110" s="7" t="s">
        <v>140</v>
      </c>
      <c r="C110" s="182" t="s">
        <v>453</v>
      </c>
    </row>
    <row r="111" spans="2:3" ht="31.5">
      <c r="B111" s="7" t="s">
        <v>141</v>
      </c>
      <c r="C111" s="182" t="s">
        <v>459</v>
      </c>
    </row>
    <row r="112" spans="2:3" ht="47.25">
      <c r="B112" s="7" t="s">
        <v>438</v>
      </c>
      <c r="C112" s="182" t="s">
        <v>442</v>
      </c>
    </row>
    <row r="113" spans="2:3" ht="45">
      <c r="B113" s="7" t="s">
        <v>439</v>
      </c>
      <c r="C113" s="182" t="s">
        <v>563</v>
      </c>
    </row>
    <row r="114" spans="2:3" ht="15.75">
      <c r="B114" s="7" t="s">
        <v>142</v>
      </c>
      <c r="C114" s="182" t="s">
        <v>460</v>
      </c>
    </row>
    <row r="115" spans="2:3" ht="48" thickBot="1">
      <c r="B115" s="9" t="s">
        <v>440</v>
      </c>
      <c r="C115" s="183" t="s">
        <v>461</v>
      </c>
    </row>
    <row r="116" spans="2:3" ht="15.75" customHeight="1" thickBot="1"/>
    <row r="117" spans="2:3" ht="27.75">
      <c r="B117" s="246" t="s">
        <v>467</v>
      </c>
      <c r="C117" s="247"/>
    </row>
    <row r="118" spans="2:3" ht="15.75">
      <c r="B118" s="239" t="s">
        <v>469</v>
      </c>
      <c r="C118" s="240"/>
    </row>
    <row r="119" spans="2:3" ht="47.25">
      <c r="B119" s="7" t="s">
        <v>401</v>
      </c>
      <c r="C119" s="182" t="s">
        <v>406</v>
      </c>
    </row>
    <row r="120" spans="2:3" ht="15.75">
      <c r="B120" s="7" t="s">
        <v>288</v>
      </c>
      <c r="C120" s="182" t="s">
        <v>406</v>
      </c>
    </row>
    <row r="121" spans="2:3" ht="31.5">
      <c r="B121" s="7" t="s">
        <v>291</v>
      </c>
      <c r="C121" s="182" t="s">
        <v>406</v>
      </c>
    </row>
    <row r="122" spans="2:3" ht="15.75">
      <c r="B122" s="7" t="s">
        <v>407</v>
      </c>
      <c r="C122" s="182" t="s">
        <v>444</v>
      </c>
    </row>
    <row r="123" spans="2:3" ht="15.75">
      <c r="B123" s="7" t="s">
        <v>183</v>
      </c>
      <c r="C123" s="182" t="s">
        <v>445</v>
      </c>
    </row>
    <row r="124" spans="2:3" ht="15.75">
      <c r="B124" s="7" t="s">
        <v>184</v>
      </c>
      <c r="C124" s="182" t="s">
        <v>447</v>
      </c>
    </row>
    <row r="125" spans="2:3" ht="15.75">
      <c r="B125" s="7" t="s">
        <v>185</v>
      </c>
      <c r="C125" s="182" t="s">
        <v>454</v>
      </c>
    </row>
    <row r="126" spans="2:3" ht="16.5" thickBot="1">
      <c r="B126" s="9" t="s">
        <v>182</v>
      </c>
      <c r="C126" s="183" t="s">
        <v>446</v>
      </c>
    </row>
    <row r="127" spans="2:3" ht="15.75" customHeight="1" thickBot="1"/>
    <row r="128" spans="2:3" ht="27.75">
      <c r="B128" s="246" t="s">
        <v>564</v>
      </c>
      <c r="C128" s="247"/>
    </row>
    <row r="129" spans="2:3" ht="93.75" customHeight="1">
      <c r="B129" s="239" t="s">
        <v>586</v>
      </c>
      <c r="C129" s="240"/>
    </row>
  </sheetData>
  <sheetProtection algorithmName="SHA-512" hashValue="ke81v+SuYFNMwsQqXZBsdPYkZddfaq7LqciEnPw1asiinE4pE3vEnR38MPIRaJHKMEw4VMCkcEBpUil31fYy0w==" saltValue="V3hdQB9AgxJrCdxxOQqpqw==" spinCount="100000" sheet="1" objects="1" scenarios="1"/>
  <mergeCells count="35">
    <mergeCell ref="B107:C107"/>
    <mergeCell ref="B117:C117"/>
    <mergeCell ref="B118:C118"/>
    <mergeCell ref="B128:C128"/>
    <mergeCell ref="B129:C129"/>
    <mergeCell ref="B90:C90"/>
    <mergeCell ref="B91:C91"/>
    <mergeCell ref="B96:C96"/>
    <mergeCell ref="B97:C97"/>
    <mergeCell ref="B106:C106"/>
    <mergeCell ref="B2:C2"/>
    <mergeCell ref="B3:C3"/>
    <mergeCell ref="B4:C4"/>
    <mergeCell ref="B13:C13"/>
    <mergeCell ref="B10:C10"/>
    <mergeCell ref="B7:C7"/>
    <mergeCell ref="B12:C12"/>
    <mergeCell ref="B9:C9"/>
    <mergeCell ref="B6:C6"/>
    <mergeCell ref="B15:C15"/>
    <mergeCell ref="B17:C17"/>
    <mergeCell ref="B33:C33"/>
    <mergeCell ref="B16:C16"/>
    <mergeCell ref="B28:C28"/>
    <mergeCell ref="B29:C29"/>
    <mergeCell ref="B30:C30"/>
    <mergeCell ref="B31:C31"/>
    <mergeCell ref="B77:C77"/>
    <mergeCell ref="O32:P32"/>
    <mergeCell ref="B34:C34"/>
    <mergeCell ref="B59:C59"/>
    <mergeCell ref="B60:C60"/>
    <mergeCell ref="B76:C76"/>
    <mergeCell ref="B48:C48"/>
    <mergeCell ref="B49:C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8B248-6A65-4A54-839C-AFEE5B729D18}">
  <sheetPr>
    <tabColor theme="7" tint="0.39997558519241921"/>
    <pageSetUpPr fitToPage="1"/>
  </sheetPr>
  <dimension ref="A1:M169"/>
  <sheetViews>
    <sheetView view="pageLayout" zoomScaleNormal="100" zoomScaleSheetLayoutView="100" workbookViewId="0">
      <selection activeCell="E17" sqref="E17"/>
    </sheetView>
  </sheetViews>
  <sheetFormatPr defaultRowHeight="15"/>
  <cols>
    <col min="1" max="1" width="23.85546875" style="57" customWidth="1"/>
    <col min="2" max="2" width="17.85546875" customWidth="1"/>
    <col min="3" max="6" width="15.7109375" customWidth="1"/>
    <col min="7" max="7" width="23.85546875" customWidth="1"/>
    <col min="8" max="8" width="9.140625" style="57"/>
  </cols>
  <sheetData>
    <row r="1" spans="1:13">
      <c r="A1" s="399" t="s">
        <v>156</v>
      </c>
      <c r="B1" s="400"/>
      <c r="C1" s="400"/>
      <c r="D1" s="400"/>
      <c r="E1" s="400"/>
      <c r="F1" s="400"/>
      <c r="G1" s="400"/>
      <c r="H1" s="401"/>
      <c r="I1" s="3"/>
      <c r="J1" s="3"/>
      <c r="K1" s="3"/>
      <c r="L1" s="3"/>
      <c r="M1" s="3"/>
    </row>
    <row r="2" spans="1:13" ht="15.75" thickBot="1">
      <c r="A2" s="509"/>
      <c r="B2" s="430"/>
      <c r="C2" s="430"/>
      <c r="D2" s="430"/>
      <c r="E2" s="430"/>
      <c r="F2" s="430"/>
      <c r="G2" s="430"/>
      <c r="H2" s="431"/>
      <c r="I2" s="3"/>
      <c r="J2" s="3"/>
      <c r="K2" s="3"/>
      <c r="L2" s="3"/>
      <c r="M2" s="3"/>
    </row>
    <row r="3" spans="1:13">
      <c r="A3" s="507" t="s">
        <v>93</v>
      </c>
      <c r="B3" s="510" t="str">
        <f>'Notification Form'!F12&amp;""</f>
        <v/>
      </c>
      <c r="C3" s="511"/>
      <c r="D3" s="535" t="s">
        <v>335</v>
      </c>
      <c r="E3" s="536"/>
      <c r="F3" s="510" t="str">
        <f>'Notification Form'!F18&amp;""</f>
        <v/>
      </c>
      <c r="G3" s="539"/>
      <c r="H3" s="511"/>
      <c r="I3" s="1"/>
      <c r="J3" s="1"/>
      <c r="K3" s="1"/>
      <c r="L3" s="1"/>
      <c r="M3" s="1"/>
    </row>
    <row r="4" spans="1:13" ht="15.75" thickBot="1">
      <c r="A4" s="508"/>
      <c r="B4" s="512"/>
      <c r="C4" s="513"/>
      <c r="D4" s="537"/>
      <c r="E4" s="538"/>
      <c r="F4" s="512"/>
      <c r="G4" s="540"/>
      <c r="H4" s="513"/>
      <c r="I4" s="1"/>
      <c r="J4" s="1"/>
      <c r="K4" s="1"/>
      <c r="L4" s="1"/>
      <c r="M4" s="1"/>
    </row>
    <row r="5" spans="1:13" ht="28.7" customHeight="1" thickBot="1">
      <c r="A5" s="32" t="s">
        <v>101</v>
      </c>
      <c r="B5" s="514">
        <f>'Notification Form'!C22</f>
        <v>0</v>
      </c>
      <c r="C5" s="515"/>
      <c r="D5" s="543" t="s">
        <v>100</v>
      </c>
      <c r="E5" s="544"/>
      <c r="F5" s="541" t="str">
        <f>'Notification Form'!F21&amp;""</f>
        <v/>
      </c>
      <c r="G5" s="541"/>
      <c r="H5" s="542"/>
      <c r="I5" s="1"/>
      <c r="J5" s="1"/>
      <c r="K5" s="1"/>
      <c r="L5" s="1"/>
      <c r="M5" s="1"/>
    </row>
    <row r="6" spans="1:13" ht="36" customHeight="1" thickBot="1">
      <c r="A6" s="33" t="s">
        <v>368</v>
      </c>
      <c r="B6" s="545"/>
      <c r="C6" s="545"/>
      <c r="D6" s="545"/>
      <c r="E6" s="545"/>
      <c r="F6" s="545"/>
      <c r="G6" s="545"/>
      <c r="H6" s="546"/>
      <c r="I6" s="1"/>
      <c r="J6" s="1"/>
      <c r="K6" s="1"/>
      <c r="L6" s="1"/>
      <c r="M6" s="1"/>
    </row>
    <row r="7" spans="1:13">
      <c r="A7" s="507" t="s">
        <v>342</v>
      </c>
      <c r="B7" s="517" t="str">
        <f>"3. " &amp; 'Exercise Overview'!D19&amp;""</f>
        <v xml:space="preserve">3. </v>
      </c>
      <c r="C7" s="518"/>
      <c r="D7" s="518"/>
      <c r="E7" s="518"/>
      <c r="F7" s="518"/>
      <c r="G7" s="518"/>
      <c r="H7" s="519"/>
      <c r="I7" s="1"/>
      <c r="J7" s="1"/>
      <c r="K7" s="1"/>
      <c r="L7" s="1"/>
      <c r="M7" s="1"/>
    </row>
    <row r="8" spans="1:13">
      <c r="A8" s="516"/>
      <c r="B8" s="520"/>
      <c r="C8" s="521"/>
      <c r="D8" s="521"/>
      <c r="E8" s="521"/>
      <c r="F8" s="521"/>
      <c r="G8" s="521"/>
      <c r="H8" s="522"/>
      <c r="I8" s="1"/>
      <c r="J8" s="1"/>
      <c r="K8" s="1"/>
      <c r="L8" s="1"/>
      <c r="M8" s="1"/>
    </row>
    <row r="9" spans="1:13" ht="15.75" thickBot="1">
      <c r="A9" s="508"/>
      <c r="B9" s="523"/>
      <c r="C9" s="524"/>
      <c r="D9" s="524"/>
      <c r="E9" s="524"/>
      <c r="F9" s="524"/>
      <c r="G9" s="524"/>
      <c r="H9" s="525"/>
      <c r="I9" s="1"/>
      <c r="J9" s="1"/>
      <c r="K9" s="1"/>
      <c r="L9" s="1"/>
      <c r="M9" s="1"/>
    </row>
    <row r="10" spans="1:13" ht="18" customHeight="1">
      <c r="A10" s="507" t="s">
        <v>170</v>
      </c>
      <c r="B10" s="517" t="str">
        <f>"3. " &amp; 'Notification Form'!J15</f>
        <v xml:space="preserve">3. </v>
      </c>
      <c r="C10" s="518"/>
      <c r="D10" s="518"/>
      <c r="E10" s="518"/>
      <c r="F10" s="518"/>
      <c r="G10" s="518"/>
      <c r="H10" s="519"/>
      <c r="I10" s="1"/>
      <c r="J10" s="1"/>
      <c r="K10" s="1"/>
      <c r="L10" s="1"/>
      <c r="M10" s="1"/>
    </row>
    <row r="11" spans="1:13" ht="14.25" customHeight="1">
      <c r="A11" s="516"/>
      <c r="B11" s="529" t="e">
        <f>IF(ISBLANK(B10)," ",VLOOKUP('Notification Form'!J15,ENUM!$N$1:$O$32,2,FALSE))</f>
        <v>#N/A</v>
      </c>
      <c r="C11" s="530"/>
      <c r="D11" s="530"/>
      <c r="E11" s="530"/>
      <c r="F11" s="530"/>
      <c r="G11" s="530"/>
      <c r="H11" s="531"/>
      <c r="I11" s="1"/>
      <c r="J11" s="1"/>
      <c r="K11" s="1"/>
      <c r="L11" s="1"/>
      <c r="M11" s="1"/>
    </row>
    <row r="12" spans="1:13" ht="14.25" customHeight="1">
      <c r="A12" s="516"/>
      <c r="B12" s="529"/>
      <c r="C12" s="530"/>
      <c r="D12" s="530"/>
      <c r="E12" s="530"/>
      <c r="F12" s="530"/>
      <c r="G12" s="530"/>
      <c r="H12" s="531"/>
      <c r="I12" s="1"/>
      <c r="J12" s="1"/>
      <c r="K12" s="1"/>
      <c r="L12" s="1"/>
      <c r="M12" s="1"/>
    </row>
    <row r="13" spans="1:13" ht="14.25" customHeight="1">
      <c r="A13" s="516"/>
      <c r="B13" s="529"/>
      <c r="C13" s="530"/>
      <c r="D13" s="530"/>
      <c r="E13" s="530"/>
      <c r="F13" s="530"/>
      <c r="G13" s="530"/>
      <c r="H13" s="531"/>
      <c r="I13" s="1"/>
      <c r="J13" s="1"/>
      <c r="K13" s="1"/>
      <c r="L13" s="1"/>
      <c r="M13" s="1"/>
    </row>
    <row r="14" spans="1:13" ht="14.25" customHeight="1">
      <c r="A14" s="516"/>
      <c r="B14" s="529"/>
      <c r="C14" s="530"/>
      <c r="D14" s="530"/>
      <c r="E14" s="530"/>
      <c r="F14" s="530"/>
      <c r="G14" s="530"/>
      <c r="H14" s="531"/>
      <c r="I14" s="1"/>
      <c r="J14" s="1"/>
      <c r="K14" s="1"/>
      <c r="L14" s="1"/>
      <c r="M14" s="1"/>
    </row>
    <row r="15" spans="1:13" ht="14.25" customHeight="1">
      <c r="A15" s="516"/>
      <c r="B15" s="529"/>
      <c r="C15" s="530"/>
      <c r="D15" s="530"/>
      <c r="E15" s="530"/>
      <c r="F15" s="530"/>
      <c r="G15" s="530"/>
      <c r="H15" s="531"/>
      <c r="I15" s="1"/>
      <c r="J15" s="1"/>
      <c r="K15" s="1"/>
      <c r="L15" s="1"/>
      <c r="M15" s="1"/>
    </row>
    <row r="16" spans="1:13" ht="14.25" customHeight="1" thickBot="1">
      <c r="A16" s="508"/>
      <c r="B16" s="532"/>
      <c r="C16" s="533"/>
      <c r="D16" s="533"/>
      <c r="E16" s="533"/>
      <c r="F16" s="533"/>
      <c r="G16" s="533"/>
      <c r="H16" s="534"/>
      <c r="I16" s="1"/>
      <c r="J16" s="1"/>
      <c r="K16" s="1"/>
      <c r="L16" s="1"/>
      <c r="M16" s="1"/>
    </row>
    <row r="17" spans="1:13" ht="97.5" customHeight="1" thickBot="1">
      <c r="A17" s="222"/>
      <c r="B17" s="34"/>
      <c r="C17" s="34"/>
      <c r="D17" s="34"/>
      <c r="E17" s="34"/>
      <c r="F17" s="34"/>
      <c r="G17" s="34"/>
      <c r="H17" s="34"/>
      <c r="I17" s="1"/>
      <c r="J17" s="1"/>
      <c r="K17" s="1"/>
      <c r="L17" s="1"/>
      <c r="M17" s="1"/>
    </row>
    <row r="18" spans="1:13" ht="27" thickBot="1">
      <c r="A18" s="459" t="s">
        <v>163</v>
      </c>
      <c r="B18" s="460"/>
      <c r="C18" s="460"/>
      <c r="D18" s="460"/>
      <c r="E18" s="460"/>
      <c r="F18" s="460"/>
      <c r="G18" s="461"/>
      <c r="H18" s="230"/>
      <c r="I18" s="1"/>
      <c r="J18" s="1"/>
      <c r="K18" s="1"/>
      <c r="L18" s="1"/>
      <c r="M18" s="1"/>
    </row>
    <row r="19" spans="1:13" ht="15.75" thickBot="1">
      <c r="A19" s="50"/>
      <c r="B19" s="131"/>
      <c r="C19" s="131"/>
      <c r="D19" s="131"/>
      <c r="E19" s="131"/>
      <c r="F19" s="131"/>
      <c r="G19" s="131"/>
      <c r="H19" s="52"/>
      <c r="I19" s="1"/>
      <c r="J19" s="1"/>
      <c r="K19" s="1"/>
      <c r="L19" s="1"/>
      <c r="M19" s="1"/>
    </row>
    <row r="20" spans="1:13" ht="15.75" thickBot="1">
      <c r="A20" s="462" t="s">
        <v>164</v>
      </c>
      <c r="B20" s="464"/>
      <c r="C20" s="464"/>
      <c r="D20" s="464"/>
      <c r="E20" s="132"/>
      <c r="F20" s="132"/>
      <c r="G20" s="132"/>
      <c r="H20" s="54"/>
      <c r="I20" s="1"/>
      <c r="J20" s="1"/>
      <c r="K20" s="1"/>
      <c r="L20" s="1"/>
      <c r="M20" s="1"/>
    </row>
    <row r="21" spans="1:13" ht="18.75">
      <c r="A21" s="463"/>
      <c r="B21" s="465"/>
      <c r="C21" s="465"/>
      <c r="D21" s="465"/>
      <c r="E21" s="466" t="s">
        <v>166</v>
      </c>
      <c r="F21" s="467"/>
      <c r="G21" s="467"/>
      <c r="H21" s="468"/>
      <c r="I21" s="1"/>
      <c r="J21" s="1"/>
      <c r="K21" s="1"/>
      <c r="L21" s="1"/>
      <c r="M21" s="1"/>
    </row>
    <row r="22" spans="1:13" ht="15.75" customHeight="1">
      <c r="A22" s="469" t="s">
        <v>165</v>
      </c>
      <c r="B22" s="470"/>
      <c r="C22" s="470"/>
      <c r="D22" s="471"/>
      <c r="E22" s="55" t="s">
        <v>167</v>
      </c>
      <c r="F22" s="472" t="s">
        <v>346</v>
      </c>
      <c r="G22" s="473"/>
      <c r="H22" s="474"/>
      <c r="I22" s="1"/>
      <c r="J22" s="1"/>
      <c r="K22" s="1"/>
      <c r="L22" s="1"/>
      <c r="M22" s="1"/>
    </row>
    <row r="23" spans="1:13" ht="15.75" customHeight="1">
      <c r="A23" s="469"/>
      <c r="B23" s="470"/>
      <c r="C23" s="470"/>
      <c r="D23" s="471"/>
      <c r="E23" s="55" t="s">
        <v>113</v>
      </c>
      <c r="F23" s="472" t="s">
        <v>525</v>
      </c>
      <c r="G23" s="473"/>
      <c r="H23" s="474"/>
      <c r="I23" s="1"/>
      <c r="J23" s="1"/>
      <c r="K23" s="1"/>
      <c r="L23" s="1"/>
      <c r="M23" s="1"/>
    </row>
    <row r="24" spans="1:13" ht="15.75" customHeight="1">
      <c r="A24" s="475"/>
      <c r="B24" s="567"/>
      <c r="C24" s="567"/>
      <c r="D24" s="568"/>
      <c r="E24" s="55" t="s">
        <v>168</v>
      </c>
      <c r="F24" s="472" t="s">
        <v>347</v>
      </c>
      <c r="G24" s="473"/>
      <c r="H24" s="474"/>
      <c r="I24" s="1"/>
      <c r="J24" s="1"/>
      <c r="K24" s="1"/>
      <c r="L24" s="1"/>
      <c r="M24" s="1"/>
    </row>
    <row r="25" spans="1:13" ht="15.75" thickBot="1">
      <c r="A25" s="476"/>
      <c r="B25" s="569"/>
      <c r="C25" s="569"/>
      <c r="D25" s="570"/>
      <c r="E25" s="56" t="s">
        <v>169</v>
      </c>
      <c r="F25" s="481" t="s">
        <v>348</v>
      </c>
      <c r="G25" s="482"/>
      <c r="H25" s="483"/>
      <c r="I25" s="1"/>
      <c r="J25" s="1"/>
      <c r="K25" s="1"/>
      <c r="L25" s="1"/>
      <c r="M25" s="1"/>
    </row>
    <row r="26" spans="1:13" ht="22.5" customHeight="1" thickBot="1">
      <c r="A26" s="222"/>
      <c r="B26" s="34"/>
      <c r="C26" s="34"/>
      <c r="D26" s="34"/>
      <c r="E26" s="34"/>
      <c r="F26" s="34"/>
      <c r="G26" s="34"/>
      <c r="H26" s="34"/>
      <c r="I26" s="1"/>
      <c r="J26" s="1"/>
      <c r="K26" s="1"/>
      <c r="L26" s="1"/>
      <c r="M26" s="1"/>
    </row>
    <row r="27" spans="1:13" ht="30" customHeight="1">
      <c r="A27" s="35" t="s">
        <v>157</v>
      </c>
      <c r="B27" s="489"/>
      <c r="C27" s="489"/>
      <c r="D27" s="489"/>
      <c r="E27" s="489"/>
      <c r="F27" s="489"/>
      <c r="G27" s="489"/>
      <c r="H27" s="490"/>
      <c r="I27" s="1"/>
      <c r="J27" s="1"/>
      <c r="K27" s="1"/>
      <c r="L27" s="1"/>
      <c r="M27" s="1"/>
    </row>
    <row r="28" spans="1:13" ht="30" customHeight="1">
      <c r="A28" s="36" t="s">
        <v>344</v>
      </c>
      <c r="B28" s="493"/>
      <c r="C28" s="493"/>
      <c r="D28" s="493"/>
      <c r="E28" s="493"/>
      <c r="F28" s="493"/>
      <c r="G28" s="493"/>
      <c r="H28" s="37" t="s">
        <v>162</v>
      </c>
      <c r="I28" s="1"/>
      <c r="J28" s="1"/>
      <c r="K28" s="1"/>
      <c r="L28" s="1"/>
      <c r="M28" s="1"/>
    </row>
    <row r="29" spans="1:13" ht="60" customHeight="1">
      <c r="A29" s="36" t="s">
        <v>587</v>
      </c>
      <c r="B29" s="493"/>
      <c r="C29" s="493"/>
      <c r="D29" s="493"/>
      <c r="E29" s="493"/>
      <c r="F29" s="493"/>
      <c r="G29" s="493"/>
      <c r="H29" s="38"/>
      <c r="I29" s="1"/>
      <c r="J29" s="1"/>
      <c r="K29" s="1"/>
      <c r="L29" s="1"/>
      <c r="M29" s="1"/>
    </row>
    <row r="30" spans="1:13" ht="30" customHeight="1">
      <c r="A30" s="36" t="s">
        <v>277</v>
      </c>
      <c r="B30" s="493"/>
      <c r="C30" s="493"/>
      <c r="D30" s="493"/>
      <c r="E30" s="493"/>
      <c r="F30" s="493"/>
      <c r="G30" s="493"/>
      <c r="H30" s="37" t="s">
        <v>162</v>
      </c>
      <c r="I30" s="1"/>
      <c r="J30" s="1"/>
      <c r="K30" s="1"/>
      <c r="L30" s="1"/>
      <c r="M30" s="1"/>
    </row>
    <row r="31" spans="1:13" ht="60" customHeight="1">
      <c r="A31" s="36" t="s">
        <v>587</v>
      </c>
      <c r="B31" s="493"/>
      <c r="C31" s="493"/>
      <c r="D31" s="493"/>
      <c r="E31" s="493"/>
      <c r="F31" s="493"/>
      <c r="G31" s="493"/>
      <c r="H31" s="38"/>
      <c r="I31" s="1"/>
      <c r="J31" s="1"/>
      <c r="K31" s="1"/>
      <c r="L31" s="1"/>
      <c r="M31" s="1"/>
    </row>
    <row r="32" spans="1:13" ht="30" customHeight="1">
      <c r="A32" s="46" t="s">
        <v>521</v>
      </c>
      <c r="B32" s="496"/>
      <c r="C32" s="496"/>
      <c r="D32" s="496"/>
      <c r="E32" s="496"/>
      <c r="F32" s="496"/>
      <c r="G32" s="496"/>
      <c r="H32" s="47" t="s">
        <v>162</v>
      </c>
      <c r="I32" s="1"/>
      <c r="J32" s="1"/>
      <c r="K32" s="1"/>
      <c r="L32" s="1"/>
      <c r="M32" s="1"/>
    </row>
    <row r="33" spans="1:13" ht="60" customHeight="1">
      <c r="A33" s="36" t="s">
        <v>587</v>
      </c>
      <c r="B33" s="493"/>
      <c r="C33" s="493"/>
      <c r="D33" s="493"/>
      <c r="E33" s="493"/>
      <c r="F33" s="493"/>
      <c r="G33" s="493"/>
      <c r="H33" s="38"/>
      <c r="I33" s="1"/>
      <c r="J33" s="1"/>
      <c r="K33" s="1"/>
      <c r="L33" s="1"/>
      <c r="M33" s="1"/>
    </row>
    <row r="34" spans="1:13" ht="30" customHeight="1">
      <c r="A34" s="36" t="s">
        <v>278</v>
      </c>
      <c r="B34" s="493"/>
      <c r="C34" s="493"/>
      <c r="D34" s="493"/>
      <c r="E34" s="493"/>
      <c r="F34" s="493"/>
      <c r="G34" s="493"/>
      <c r="H34" s="37" t="s">
        <v>162</v>
      </c>
      <c r="I34" s="1"/>
      <c r="J34" s="1"/>
      <c r="K34" s="1"/>
      <c r="L34" s="1"/>
      <c r="M34" s="1"/>
    </row>
    <row r="35" spans="1:13" ht="60" customHeight="1">
      <c r="A35" s="36" t="s">
        <v>587</v>
      </c>
      <c r="B35" s="493"/>
      <c r="C35" s="493"/>
      <c r="D35" s="493"/>
      <c r="E35" s="493"/>
      <c r="F35" s="493"/>
      <c r="G35" s="493"/>
      <c r="H35" s="38"/>
      <c r="I35" s="1"/>
      <c r="J35" s="1"/>
      <c r="K35" s="1"/>
      <c r="L35" s="1"/>
      <c r="M35" s="1"/>
    </row>
    <row r="36" spans="1:13" ht="30" customHeight="1">
      <c r="A36" s="36" t="s">
        <v>522</v>
      </c>
      <c r="B36" s="493"/>
      <c r="C36" s="493"/>
      <c r="D36" s="493"/>
      <c r="E36" s="493"/>
      <c r="F36" s="493"/>
      <c r="G36" s="493"/>
      <c r="H36" s="37" t="s">
        <v>162</v>
      </c>
      <c r="I36" s="1"/>
      <c r="J36" s="1"/>
      <c r="K36" s="1"/>
      <c r="L36" s="1"/>
      <c r="M36" s="1"/>
    </row>
    <row r="37" spans="1:13" ht="60" customHeight="1" thickBot="1">
      <c r="A37" s="36" t="s">
        <v>587</v>
      </c>
      <c r="B37" s="494"/>
      <c r="C37" s="494"/>
      <c r="D37" s="494"/>
      <c r="E37" s="494"/>
      <c r="F37" s="494"/>
      <c r="G37" s="494"/>
      <c r="H37" s="45"/>
      <c r="I37" s="1"/>
      <c r="J37" s="1"/>
      <c r="K37" s="1"/>
      <c r="L37" s="1"/>
      <c r="M37" s="1"/>
    </row>
    <row r="38" spans="1:13" ht="60" customHeight="1" thickBot="1">
      <c r="A38" s="40"/>
      <c r="B38" s="224"/>
      <c r="C38" s="224"/>
      <c r="D38" s="224"/>
      <c r="E38" s="224"/>
      <c r="F38" s="224"/>
      <c r="G38" s="224"/>
      <c r="H38" s="225"/>
      <c r="I38" s="1"/>
      <c r="J38" s="1"/>
      <c r="K38" s="1"/>
      <c r="L38" s="1"/>
      <c r="M38" s="1"/>
    </row>
    <row r="39" spans="1:13" ht="30" customHeight="1">
      <c r="A39" s="43" t="s">
        <v>279</v>
      </c>
      <c r="B39" s="495"/>
      <c r="C39" s="495"/>
      <c r="D39" s="495"/>
      <c r="E39" s="495"/>
      <c r="F39" s="495"/>
      <c r="G39" s="495"/>
      <c r="H39" s="44" t="s">
        <v>162</v>
      </c>
      <c r="I39" s="1"/>
      <c r="J39" s="1"/>
      <c r="K39" s="1"/>
      <c r="L39" s="1"/>
      <c r="M39" s="1"/>
    </row>
    <row r="40" spans="1:13" ht="60" customHeight="1">
      <c r="A40" s="36" t="s">
        <v>587</v>
      </c>
      <c r="B40" s="493"/>
      <c r="C40" s="493"/>
      <c r="D40" s="493"/>
      <c r="E40" s="493"/>
      <c r="F40" s="493"/>
      <c r="G40" s="493"/>
      <c r="H40" s="38"/>
      <c r="I40" s="1"/>
      <c r="J40" s="1"/>
      <c r="K40" s="1"/>
      <c r="L40" s="1"/>
      <c r="M40" s="1"/>
    </row>
    <row r="41" spans="1:13" ht="30" customHeight="1">
      <c r="A41" s="36" t="s">
        <v>523</v>
      </c>
      <c r="B41" s="493"/>
      <c r="C41" s="493"/>
      <c r="D41" s="493"/>
      <c r="E41" s="493"/>
      <c r="F41" s="493"/>
      <c r="G41" s="493"/>
      <c r="H41" s="37" t="s">
        <v>162</v>
      </c>
      <c r="I41" s="1"/>
      <c r="J41" s="1"/>
      <c r="K41" s="1"/>
      <c r="L41" s="1"/>
      <c r="M41" s="1"/>
    </row>
    <row r="42" spans="1:13" ht="60" customHeight="1">
      <c r="A42" s="36" t="s">
        <v>587</v>
      </c>
      <c r="B42" s="493"/>
      <c r="C42" s="493"/>
      <c r="D42" s="493"/>
      <c r="E42" s="493"/>
      <c r="F42" s="493"/>
      <c r="G42" s="493"/>
      <c r="H42" s="38"/>
      <c r="I42" s="1"/>
      <c r="J42" s="1"/>
      <c r="K42" s="1"/>
      <c r="L42" s="1"/>
      <c r="M42" s="1"/>
    </row>
    <row r="43" spans="1:13" ht="30" customHeight="1">
      <c r="A43" s="36" t="s">
        <v>280</v>
      </c>
      <c r="B43" s="493"/>
      <c r="C43" s="493"/>
      <c r="D43" s="493"/>
      <c r="E43" s="493"/>
      <c r="F43" s="493"/>
      <c r="G43" s="493"/>
      <c r="H43" s="37" t="s">
        <v>162</v>
      </c>
      <c r="I43" s="1"/>
      <c r="J43" s="1"/>
      <c r="K43" s="1"/>
      <c r="L43" s="1"/>
      <c r="M43" s="1"/>
    </row>
    <row r="44" spans="1:13" ht="60" customHeight="1" thickBot="1">
      <c r="A44" s="36" t="s">
        <v>587</v>
      </c>
      <c r="B44" s="494"/>
      <c r="C44" s="494"/>
      <c r="D44" s="494"/>
      <c r="E44" s="494"/>
      <c r="F44" s="494"/>
      <c r="G44" s="494"/>
      <c r="H44" s="45"/>
      <c r="I44" s="1"/>
      <c r="J44" s="1"/>
      <c r="K44" s="1"/>
      <c r="L44" s="1"/>
      <c r="M44" s="1"/>
    </row>
    <row r="45" spans="1:13" ht="30" customHeight="1">
      <c r="A45" s="43" t="s">
        <v>281</v>
      </c>
      <c r="B45" s="495"/>
      <c r="C45" s="495"/>
      <c r="D45" s="495"/>
      <c r="E45" s="495"/>
      <c r="F45" s="495"/>
      <c r="G45" s="495"/>
      <c r="H45" s="44" t="s">
        <v>162</v>
      </c>
      <c r="I45" s="1"/>
      <c r="J45" s="1"/>
      <c r="K45" s="1"/>
      <c r="L45" s="1"/>
      <c r="M45" s="1"/>
    </row>
    <row r="46" spans="1:13" ht="60" customHeight="1">
      <c r="A46" s="36" t="s">
        <v>587</v>
      </c>
      <c r="B46" s="493"/>
      <c r="C46" s="493"/>
      <c r="D46" s="493"/>
      <c r="E46" s="493"/>
      <c r="F46" s="493"/>
      <c r="G46" s="493"/>
      <c r="H46" s="38"/>
      <c r="I46" s="1"/>
      <c r="J46" s="1"/>
      <c r="K46" s="1"/>
      <c r="L46" s="1"/>
      <c r="M46" s="1"/>
    </row>
    <row r="47" spans="1:13" ht="30" customHeight="1">
      <c r="A47" s="36" t="s">
        <v>282</v>
      </c>
      <c r="B47" s="493"/>
      <c r="C47" s="493"/>
      <c r="D47" s="493"/>
      <c r="E47" s="493"/>
      <c r="F47" s="493"/>
      <c r="G47" s="493"/>
      <c r="H47" s="37" t="s">
        <v>162</v>
      </c>
      <c r="I47" s="1"/>
      <c r="J47" s="1"/>
      <c r="K47" s="1"/>
      <c r="L47" s="1"/>
      <c r="M47" s="1"/>
    </row>
    <row r="48" spans="1:13" ht="60" customHeight="1" thickBot="1">
      <c r="A48" s="36" t="s">
        <v>587</v>
      </c>
      <c r="B48" s="494"/>
      <c r="C48" s="494"/>
      <c r="D48" s="494"/>
      <c r="E48" s="494"/>
      <c r="F48" s="494"/>
      <c r="G48" s="494"/>
      <c r="H48" s="45"/>
      <c r="I48" s="1"/>
      <c r="J48" s="1"/>
      <c r="K48" s="1"/>
      <c r="L48" s="1"/>
      <c r="M48" s="1"/>
    </row>
    <row r="49" spans="1:13" ht="27" thickBot="1">
      <c r="A49" s="526" t="s">
        <v>283</v>
      </c>
      <c r="B49" s="527"/>
      <c r="C49" s="527"/>
      <c r="D49" s="527"/>
      <c r="E49" s="527"/>
      <c r="F49" s="527"/>
      <c r="G49" s="528"/>
      <c r="H49" s="99"/>
      <c r="I49" s="1"/>
      <c r="J49" s="1"/>
      <c r="K49" s="1"/>
      <c r="L49" s="1"/>
      <c r="M49" s="1"/>
    </row>
    <row r="50" spans="1:13" ht="60.75" customHeight="1" thickBot="1">
      <c r="A50" s="39" t="s">
        <v>524</v>
      </c>
      <c r="B50" s="484"/>
      <c r="C50" s="484"/>
      <c r="D50" s="484"/>
      <c r="E50" s="484"/>
      <c r="F50" s="484"/>
      <c r="G50" s="484"/>
      <c r="H50" s="497"/>
      <c r="I50" s="1"/>
      <c r="J50" s="1"/>
      <c r="K50" s="1"/>
      <c r="L50" s="1"/>
      <c r="M50" s="1"/>
    </row>
    <row r="51" spans="1:13" ht="38.25" customHeight="1">
      <c r="A51" s="35" t="s">
        <v>158</v>
      </c>
      <c r="B51" s="489"/>
      <c r="C51" s="489"/>
      <c r="D51" s="489"/>
      <c r="E51" s="489"/>
      <c r="F51" s="489"/>
      <c r="G51" s="489"/>
      <c r="H51" s="490"/>
      <c r="I51" s="1"/>
      <c r="J51" s="1"/>
      <c r="K51" s="1"/>
      <c r="L51" s="1"/>
      <c r="M51" s="1"/>
    </row>
    <row r="52" spans="1:13" ht="30" customHeight="1">
      <c r="A52" s="36" t="s">
        <v>344</v>
      </c>
      <c r="B52" s="493"/>
      <c r="C52" s="493"/>
      <c r="D52" s="493"/>
      <c r="E52" s="493"/>
      <c r="F52" s="493"/>
      <c r="G52" s="493"/>
      <c r="H52" s="37" t="s">
        <v>162</v>
      </c>
      <c r="I52" s="1"/>
      <c r="J52" s="1"/>
      <c r="K52" s="1"/>
      <c r="L52" s="1"/>
      <c r="M52" s="1"/>
    </row>
    <row r="53" spans="1:13" ht="60" customHeight="1">
      <c r="A53" s="36" t="s">
        <v>587</v>
      </c>
      <c r="B53" s="493"/>
      <c r="C53" s="493"/>
      <c r="D53" s="493"/>
      <c r="E53" s="493"/>
      <c r="F53" s="493"/>
      <c r="G53" s="493"/>
      <c r="H53" s="38"/>
      <c r="I53" s="1"/>
      <c r="J53" s="1"/>
      <c r="K53" s="1"/>
      <c r="L53" s="1"/>
      <c r="M53" s="1"/>
    </row>
    <row r="54" spans="1:13" ht="30" customHeight="1">
      <c r="A54" s="36" t="s">
        <v>277</v>
      </c>
      <c r="B54" s="493"/>
      <c r="C54" s="493"/>
      <c r="D54" s="493"/>
      <c r="E54" s="493"/>
      <c r="F54" s="493"/>
      <c r="G54" s="493"/>
      <c r="H54" s="37" t="s">
        <v>162</v>
      </c>
      <c r="I54" s="1"/>
      <c r="J54" s="1"/>
      <c r="K54" s="1"/>
      <c r="L54" s="1"/>
      <c r="M54" s="1"/>
    </row>
    <row r="55" spans="1:13" ht="60" customHeight="1">
      <c r="A55" s="36" t="s">
        <v>587</v>
      </c>
      <c r="B55" s="493"/>
      <c r="C55" s="493"/>
      <c r="D55" s="493"/>
      <c r="E55" s="493"/>
      <c r="F55" s="493"/>
      <c r="G55" s="493"/>
      <c r="H55" s="38"/>
      <c r="I55" s="1"/>
      <c r="J55" s="1"/>
      <c r="K55" s="1"/>
      <c r="L55" s="1"/>
      <c r="M55" s="1"/>
    </row>
    <row r="56" spans="1:13" ht="30" customHeight="1">
      <c r="A56" s="36" t="s">
        <v>521</v>
      </c>
      <c r="B56" s="493"/>
      <c r="C56" s="493"/>
      <c r="D56" s="493"/>
      <c r="E56" s="493"/>
      <c r="F56" s="493"/>
      <c r="G56" s="493"/>
      <c r="H56" s="37" t="s">
        <v>162</v>
      </c>
      <c r="I56" s="1"/>
      <c r="J56" s="1"/>
      <c r="K56" s="1"/>
      <c r="L56" s="1"/>
      <c r="M56" s="1"/>
    </row>
    <row r="57" spans="1:13" ht="60" customHeight="1">
      <c r="A57" s="36" t="s">
        <v>587</v>
      </c>
      <c r="B57" s="493"/>
      <c r="C57" s="493"/>
      <c r="D57" s="493"/>
      <c r="E57" s="493"/>
      <c r="F57" s="493"/>
      <c r="G57" s="493"/>
      <c r="H57" s="38"/>
      <c r="I57" s="1"/>
      <c r="J57" s="1"/>
      <c r="K57" s="1"/>
      <c r="L57" s="1"/>
      <c r="M57" s="1"/>
    </row>
    <row r="58" spans="1:13" ht="30" customHeight="1">
      <c r="A58" s="36" t="s">
        <v>278</v>
      </c>
      <c r="B58" s="493"/>
      <c r="C58" s="493"/>
      <c r="D58" s="493"/>
      <c r="E58" s="493"/>
      <c r="F58" s="493"/>
      <c r="G58" s="493"/>
      <c r="H58" s="37" t="s">
        <v>162</v>
      </c>
      <c r="I58" s="1"/>
      <c r="J58" s="1"/>
      <c r="K58" s="1"/>
      <c r="L58" s="1"/>
      <c r="M58" s="1"/>
    </row>
    <row r="59" spans="1:13" ht="60" customHeight="1">
      <c r="A59" s="36" t="s">
        <v>587</v>
      </c>
      <c r="B59" s="493"/>
      <c r="C59" s="493"/>
      <c r="D59" s="493"/>
      <c r="E59" s="493"/>
      <c r="F59" s="493"/>
      <c r="G59" s="493"/>
      <c r="H59" s="38"/>
      <c r="I59" s="1"/>
      <c r="J59" s="1"/>
      <c r="K59" s="1"/>
      <c r="L59" s="1"/>
      <c r="M59" s="1"/>
    </row>
    <row r="60" spans="1:13" ht="30" customHeight="1">
      <c r="A60" s="36" t="s">
        <v>522</v>
      </c>
      <c r="B60" s="493"/>
      <c r="C60" s="493"/>
      <c r="D60" s="493"/>
      <c r="E60" s="493"/>
      <c r="F60" s="493"/>
      <c r="G60" s="493"/>
      <c r="H60" s="37" t="s">
        <v>162</v>
      </c>
      <c r="I60" s="1"/>
      <c r="J60" s="1"/>
      <c r="K60" s="1"/>
      <c r="L60" s="1"/>
      <c r="M60" s="1"/>
    </row>
    <row r="61" spans="1:13" ht="60" customHeight="1" thickBot="1">
      <c r="A61" s="36" t="s">
        <v>587</v>
      </c>
      <c r="B61" s="494"/>
      <c r="C61" s="494"/>
      <c r="D61" s="494"/>
      <c r="E61" s="494"/>
      <c r="F61" s="494"/>
      <c r="G61" s="494"/>
      <c r="H61" s="45"/>
      <c r="I61" s="1"/>
      <c r="J61" s="1"/>
      <c r="K61" s="1"/>
      <c r="L61" s="1"/>
      <c r="M61" s="1"/>
    </row>
    <row r="62" spans="1:13" ht="59.25" customHeight="1" thickBot="1">
      <c r="A62" s="40"/>
      <c r="B62" s="130"/>
      <c r="C62" s="130"/>
      <c r="D62" s="130"/>
      <c r="E62" s="130"/>
      <c r="F62" s="130"/>
      <c r="G62" s="130"/>
      <c r="H62" s="42"/>
      <c r="I62" s="1"/>
      <c r="J62" s="1"/>
      <c r="K62" s="1"/>
      <c r="L62" s="1"/>
      <c r="M62" s="1"/>
    </row>
    <row r="63" spans="1:13" ht="30" customHeight="1">
      <c r="A63" s="43" t="s">
        <v>279</v>
      </c>
      <c r="B63" s="495"/>
      <c r="C63" s="495"/>
      <c r="D63" s="495"/>
      <c r="E63" s="495"/>
      <c r="F63" s="495"/>
      <c r="G63" s="495"/>
      <c r="H63" s="44" t="s">
        <v>162</v>
      </c>
      <c r="I63" s="1"/>
      <c r="J63" s="1"/>
      <c r="K63" s="1"/>
      <c r="L63" s="1"/>
      <c r="M63" s="1"/>
    </row>
    <row r="64" spans="1:13" ht="60" customHeight="1">
      <c r="A64" s="36" t="s">
        <v>587</v>
      </c>
      <c r="B64" s="493"/>
      <c r="C64" s="493"/>
      <c r="D64" s="493"/>
      <c r="E64" s="493"/>
      <c r="F64" s="493"/>
      <c r="G64" s="493"/>
      <c r="H64" s="38"/>
      <c r="I64" s="1"/>
      <c r="J64" s="1"/>
      <c r="K64" s="1"/>
      <c r="L64" s="1"/>
      <c r="M64" s="1"/>
    </row>
    <row r="65" spans="1:13" ht="30" customHeight="1">
      <c r="A65" s="36" t="s">
        <v>523</v>
      </c>
      <c r="B65" s="493"/>
      <c r="C65" s="493"/>
      <c r="D65" s="493"/>
      <c r="E65" s="493"/>
      <c r="F65" s="493"/>
      <c r="G65" s="493"/>
      <c r="H65" s="37" t="s">
        <v>162</v>
      </c>
      <c r="I65" s="1"/>
      <c r="J65" s="1"/>
      <c r="K65" s="1"/>
      <c r="L65" s="1"/>
      <c r="M65" s="1"/>
    </row>
    <row r="66" spans="1:13" ht="60" customHeight="1">
      <c r="A66" s="36" t="s">
        <v>587</v>
      </c>
      <c r="B66" s="493"/>
      <c r="C66" s="493"/>
      <c r="D66" s="493"/>
      <c r="E66" s="493"/>
      <c r="F66" s="493"/>
      <c r="G66" s="493"/>
      <c r="H66" s="38"/>
      <c r="I66" s="1"/>
      <c r="J66" s="1"/>
      <c r="K66" s="1"/>
      <c r="L66" s="1"/>
      <c r="M66" s="1"/>
    </row>
    <row r="67" spans="1:13" ht="30" customHeight="1">
      <c r="A67" s="36" t="s">
        <v>280</v>
      </c>
      <c r="B67" s="493"/>
      <c r="C67" s="493"/>
      <c r="D67" s="493"/>
      <c r="E67" s="493"/>
      <c r="F67" s="493"/>
      <c r="G67" s="493"/>
      <c r="H67" s="37" t="s">
        <v>162</v>
      </c>
      <c r="I67" s="1"/>
      <c r="J67" s="1"/>
      <c r="K67" s="1"/>
      <c r="L67" s="1"/>
      <c r="M67" s="1"/>
    </row>
    <row r="68" spans="1:13" ht="60" customHeight="1">
      <c r="A68" s="36" t="s">
        <v>587</v>
      </c>
      <c r="B68" s="493"/>
      <c r="C68" s="493"/>
      <c r="D68" s="493"/>
      <c r="E68" s="493"/>
      <c r="F68" s="493"/>
      <c r="G68" s="493"/>
      <c r="H68" s="38"/>
      <c r="I68" s="1"/>
      <c r="J68" s="1"/>
      <c r="K68" s="1"/>
      <c r="L68" s="1"/>
      <c r="M68" s="1"/>
    </row>
    <row r="69" spans="1:13" ht="30" customHeight="1">
      <c r="A69" s="36" t="s">
        <v>281</v>
      </c>
      <c r="B69" s="493"/>
      <c r="C69" s="493"/>
      <c r="D69" s="493"/>
      <c r="E69" s="493"/>
      <c r="F69" s="493"/>
      <c r="G69" s="493"/>
      <c r="H69" s="37" t="s">
        <v>162</v>
      </c>
      <c r="I69" s="1"/>
      <c r="J69" s="1"/>
      <c r="K69" s="1"/>
      <c r="L69" s="1"/>
      <c r="M69" s="1"/>
    </row>
    <row r="70" spans="1:13" ht="60" customHeight="1">
      <c r="A70" s="36" t="s">
        <v>587</v>
      </c>
      <c r="B70" s="493"/>
      <c r="C70" s="493"/>
      <c r="D70" s="493"/>
      <c r="E70" s="493"/>
      <c r="F70" s="493"/>
      <c r="G70" s="493"/>
      <c r="H70" s="38"/>
      <c r="I70" s="1"/>
      <c r="J70" s="1"/>
      <c r="K70" s="1"/>
      <c r="L70" s="1"/>
      <c r="M70" s="1"/>
    </row>
    <row r="71" spans="1:13" ht="30" customHeight="1">
      <c r="A71" s="36" t="s">
        <v>282</v>
      </c>
      <c r="B71" s="493"/>
      <c r="C71" s="493"/>
      <c r="D71" s="493"/>
      <c r="E71" s="493"/>
      <c r="F71" s="493"/>
      <c r="G71" s="493"/>
      <c r="H71" s="37" t="s">
        <v>162</v>
      </c>
      <c r="I71" s="1"/>
      <c r="J71" s="1"/>
      <c r="K71" s="1"/>
      <c r="L71" s="1"/>
      <c r="M71" s="1"/>
    </row>
    <row r="72" spans="1:13" ht="60" customHeight="1" thickBot="1">
      <c r="A72" s="36" t="s">
        <v>587</v>
      </c>
      <c r="B72" s="571"/>
      <c r="C72" s="571"/>
      <c r="D72" s="571"/>
      <c r="E72" s="571"/>
      <c r="F72" s="571"/>
      <c r="G72" s="571"/>
      <c r="H72" s="45"/>
      <c r="I72" s="1"/>
      <c r="J72" s="1"/>
      <c r="K72" s="1"/>
      <c r="L72" s="1"/>
      <c r="M72" s="1"/>
    </row>
    <row r="73" spans="1:13" ht="27" thickBot="1">
      <c r="A73" s="526" t="s">
        <v>283</v>
      </c>
      <c r="B73" s="527"/>
      <c r="C73" s="527"/>
      <c r="D73" s="527"/>
      <c r="E73" s="527"/>
      <c r="F73" s="527"/>
      <c r="G73" s="528"/>
      <c r="H73" s="99"/>
      <c r="I73" s="1"/>
      <c r="J73" s="1"/>
      <c r="K73" s="1"/>
      <c r="L73" s="1"/>
      <c r="M73" s="1"/>
    </row>
    <row r="74" spans="1:13" ht="60.75" customHeight="1" thickBot="1">
      <c r="A74" s="39" t="s">
        <v>524</v>
      </c>
      <c r="B74" s="484"/>
      <c r="C74" s="484"/>
      <c r="D74" s="484"/>
      <c r="E74" s="484"/>
      <c r="F74" s="484"/>
      <c r="G74" s="484"/>
      <c r="H74" s="497"/>
      <c r="I74" s="1"/>
      <c r="J74" s="1"/>
      <c r="K74" s="1"/>
      <c r="L74" s="1"/>
      <c r="M74" s="1"/>
    </row>
    <row r="75" spans="1:13" ht="30" customHeight="1">
      <c r="A75" s="35" t="s">
        <v>159</v>
      </c>
      <c r="B75" s="489"/>
      <c r="C75" s="489"/>
      <c r="D75" s="489"/>
      <c r="E75" s="489"/>
      <c r="F75" s="489"/>
      <c r="G75" s="489"/>
      <c r="H75" s="490"/>
      <c r="I75" s="1"/>
      <c r="J75" s="1"/>
      <c r="K75" s="1"/>
      <c r="L75" s="1"/>
      <c r="M75" s="1"/>
    </row>
    <row r="76" spans="1:13" ht="30" customHeight="1">
      <c r="A76" s="36" t="s">
        <v>344</v>
      </c>
      <c r="B76" s="493"/>
      <c r="C76" s="493"/>
      <c r="D76" s="493"/>
      <c r="E76" s="493"/>
      <c r="F76" s="493"/>
      <c r="G76" s="493"/>
      <c r="H76" s="37" t="s">
        <v>162</v>
      </c>
      <c r="I76" s="1"/>
      <c r="J76" s="1"/>
      <c r="K76" s="1"/>
      <c r="L76" s="1"/>
      <c r="M76" s="1"/>
    </row>
    <row r="77" spans="1:13" ht="60" customHeight="1">
      <c r="A77" s="36" t="s">
        <v>587</v>
      </c>
      <c r="B77" s="493"/>
      <c r="C77" s="493"/>
      <c r="D77" s="493"/>
      <c r="E77" s="493"/>
      <c r="F77" s="493"/>
      <c r="G77" s="493"/>
      <c r="H77" s="38"/>
      <c r="I77" s="1"/>
      <c r="J77" s="1"/>
      <c r="K77" s="1"/>
      <c r="L77" s="1"/>
      <c r="M77" s="1"/>
    </row>
    <row r="78" spans="1:13" ht="30" customHeight="1">
      <c r="A78" s="36" t="s">
        <v>277</v>
      </c>
      <c r="B78" s="493"/>
      <c r="C78" s="493"/>
      <c r="D78" s="493"/>
      <c r="E78" s="493"/>
      <c r="F78" s="493"/>
      <c r="G78" s="493"/>
      <c r="H78" s="37" t="s">
        <v>162</v>
      </c>
      <c r="I78" s="1"/>
      <c r="J78" s="1"/>
      <c r="K78" s="1"/>
      <c r="L78" s="1"/>
      <c r="M78" s="1"/>
    </row>
    <row r="79" spans="1:13" ht="60" customHeight="1">
      <c r="A79" s="36" t="s">
        <v>587</v>
      </c>
      <c r="B79" s="493"/>
      <c r="C79" s="493"/>
      <c r="D79" s="493"/>
      <c r="E79" s="493"/>
      <c r="F79" s="493"/>
      <c r="G79" s="493"/>
      <c r="H79" s="38"/>
      <c r="I79" s="1"/>
      <c r="J79" s="1"/>
      <c r="K79" s="1"/>
      <c r="L79" s="1"/>
      <c r="M79" s="1"/>
    </row>
    <row r="80" spans="1:13" ht="30" customHeight="1">
      <c r="A80" s="36" t="s">
        <v>521</v>
      </c>
      <c r="B80" s="493"/>
      <c r="C80" s="493"/>
      <c r="D80" s="493"/>
      <c r="E80" s="493"/>
      <c r="F80" s="493"/>
      <c r="G80" s="493"/>
      <c r="H80" s="37" t="s">
        <v>162</v>
      </c>
      <c r="I80" s="1"/>
      <c r="J80" s="1"/>
      <c r="K80" s="1"/>
      <c r="L80" s="1"/>
      <c r="M80" s="1"/>
    </row>
    <row r="81" spans="1:13" ht="60" customHeight="1">
      <c r="A81" s="36" t="s">
        <v>587</v>
      </c>
      <c r="B81" s="493"/>
      <c r="C81" s="493"/>
      <c r="D81" s="493"/>
      <c r="E81" s="493"/>
      <c r="F81" s="493"/>
      <c r="G81" s="493"/>
      <c r="H81" s="38"/>
      <c r="I81" s="1"/>
      <c r="J81" s="1"/>
      <c r="K81" s="1"/>
      <c r="L81" s="1"/>
      <c r="M81" s="1"/>
    </row>
    <row r="82" spans="1:13" ht="30" customHeight="1">
      <c r="A82" s="36" t="s">
        <v>278</v>
      </c>
      <c r="B82" s="493"/>
      <c r="C82" s="493"/>
      <c r="D82" s="493"/>
      <c r="E82" s="493"/>
      <c r="F82" s="493"/>
      <c r="G82" s="493"/>
      <c r="H82" s="37" t="s">
        <v>162</v>
      </c>
      <c r="I82" s="1"/>
      <c r="J82" s="1"/>
      <c r="K82" s="1"/>
      <c r="L82" s="1"/>
      <c r="M82" s="1"/>
    </row>
    <row r="83" spans="1:13" ht="60" customHeight="1">
      <c r="A83" s="36" t="s">
        <v>587</v>
      </c>
      <c r="B83" s="493"/>
      <c r="C83" s="493"/>
      <c r="D83" s="493"/>
      <c r="E83" s="493"/>
      <c r="F83" s="493"/>
      <c r="G83" s="493"/>
      <c r="H83" s="38"/>
      <c r="I83" s="1"/>
      <c r="J83" s="1"/>
      <c r="K83" s="1"/>
      <c r="L83" s="1"/>
      <c r="M83" s="1"/>
    </row>
    <row r="84" spans="1:13" ht="30" customHeight="1">
      <c r="A84" s="36" t="s">
        <v>522</v>
      </c>
      <c r="B84" s="493"/>
      <c r="C84" s="493"/>
      <c r="D84" s="493"/>
      <c r="E84" s="493"/>
      <c r="F84" s="493"/>
      <c r="G84" s="493"/>
      <c r="H84" s="37" t="s">
        <v>162</v>
      </c>
      <c r="I84" s="1"/>
      <c r="J84" s="1"/>
      <c r="K84" s="1"/>
      <c r="L84" s="1"/>
      <c r="M84" s="1"/>
    </row>
    <row r="85" spans="1:13" ht="60" customHeight="1" thickBot="1">
      <c r="A85" s="36" t="s">
        <v>587</v>
      </c>
      <c r="B85" s="494"/>
      <c r="C85" s="494"/>
      <c r="D85" s="494"/>
      <c r="E85" s="494"/>
      <c r="F85" s="494"/>
      <c r="G85" s="494"/>
      <c r="H85" s="45"/>
      <c r="I85" s="1"/>
      <c r="J85" s="1"/>
      <c r="K85" s="1"/>
      <c r="L85" s="1"/>
      <c r="M85" s="1"/>
    </row>
    <row r="86" spans="1:13" ht="59.25" customHeight="1" thickBot="1">
      <c r="A86" s="40"/>
      <c r="B86" s="130"/>
      <c r="C86" s="130"/>
      <c r="D86" s="130"/>
      <c r="E86" s="130"/>
      <c r="F86" s="130"/>
      <c r="G86" s="130"/>
      <c r="H86" s="42"/>
      <c r="I86" s="1"/>
      <c r="J86" s="1"/>
      <c r="K86" s="1"/>
      <c r="L86" s="1"/>
      <c r="M86" s="1"/>
    </row>
    <row r="87" spans="1:13" ht="30" customHeight="1">
      <c r="A87" s="43" t="s">
        <v>279</v>
      </c>
      <c r="B87" s="495"/>
      <c r="C87" s="495"/>
      <c r="D87" s="495"/>
      <c r="E87" s="495"/>
      <c r="F87" s="495"/>
      <c r="G87" s="495"/>
      <c r="H87" s="44" t="s">
        <v>162</v>
      </c>
      <c r="I87" s="1"/>
      <c r="J87" s="1"/>
      <c r="K87" s="1"/>
      <c r="L87" s="1"/>
      <c r="M87" s="1"/>
    </row>
    <row r="88" spans="1:13" ht="60" customHeight="1">
      <c r="A88" s="36" t="s">
        <v>587</v>
      </c>
      <c r="B88" s="493"/>
      <c r="C88" s="493"/>
      <c r="D88" s="493"/>
      <c r="E88" s="493"/>
      <c r="F88" s="493"/>
      <c r="G88" s="493"/>
      <c r="H88" s="38"/>
      <c r="I88" s="1"/>
      <c r="J88" s="1"/>
      <c r="K88" s="1"/>
      <c r="L88" s="1"/>
      <c r="M88" s="1"/>
    </row>
    <row r="89" spans="1:13" ht="30" customHeight="1">
      <c r="A89" s="36" t="s">
        <v>523</v>
      </c>
      <c r="B89" s="493"/>
      <c r="C89" s="493"/>
      <c r="D89" s="493"/>
      <c r="E89" s="493"/>
      <c r="F89" s="493"/>
      <c r="G89" s="493"/>
      <c r="H89" s="37" t="s">
        <v>162</v>
      </c>
      <c r="I89" s="1"/>
      <c r="J89" s="1"/>
      <c r="K89" s="1"/>
      <c r="L89" s="1"/>
      <c r="M89" s="1"/>
    </row>
    <row r="90" spans="1:13" ht="60" customHeight="1">
      <c r="A90" s="36" t="s">
        <v>587</v>
      </c>
      <c r="B90" s="493"/>
      <c r="C90" s="493"/>
      <c r="D90" s="493"/>
      <c r="E90" s="493"/>
      <c r="F90" s="493"/>
      <c r="G90" s="493"/>
      <c r="H90" s="38"/>
      <c r="I90" s="1"/>
      <c r="J90" s="1"/>
      <c r="K90" s="1"/>
      <c r="L90" s="1"/>
      <c r="M90" s="1"/>
    </row>
    <row r="91" spans="1:13" ht="30" customHeight="1">
      <c r="A91" s="36" t="s">
        <v>280</v>
      </c>
      <c r="B91" s="493"/>
      <c r="C91" s="493"/>
      <c r="D91" s="493"/>
      <c r="E91" s="493"/>
      <c r="F91" s="493"/>
      <c r="G91" s="493"/>
      <c r="H91" s="37" t="s">
        <v>162</v>
      </c>
      <c r="I91" s="1"/>
      <c r="J91" s="1"/>
      <c r="K91" s="1"/>
      <c r="L91" s="1"/>
      <c r="M91" s="1"/>
    </row>
    <row r="92" spans="1:13" ht="60" customHeight="1">
      <c r="A92" s="36" t="s">
        <v>587</v>
      </c>
      <c r="B92" s="493"/>
      <c r="C92" s="493"/>
      <c r="D92" s="493"/>
      <c r="E92" s="493"/>
      <c r="F92" s="493"/>
      <c r="G92" s="493"/>
      <c r="H92" s="38"/>
      <c r="I92" s="1"/>
      <c r="J92" s="1"/>
      <c r="K92" s="1"/>
      <c r="L92" s="1"/>
      <c r="M92" s="1"/>
    </row>
    <row r="93" spans="1:13" ht="30" customHeight="1">
      <c r="A93" s="36" t="s">
        <v>281</v>
      </c>
      <c r="B93" s="493"/>
      <c r="C93" s="493"/>
      <c r="D93" s="493"/>
      <c r="E93" s="493"/>
      <c r="F93" s="493"/>
      <c r="G93" s="493"/>
      <c r="H93" s="37" t="s">
        <v>162</v>
      </c>
      <c r="I93" s="1"/>
      <c r="J93" s="1"/>
      <c r="K93" s="1"/>
      <c r="L93" s="1"/>
      <c r="M93" s="1"/>
    </row>
    <row r="94" spans="1:13" ht="60" customHeight="1">
      <c r="A94" s="36" t="s">
        <v>587</v>
      </c>
      <c r="B94" s="493"/>
      <c r="C94" s="493"/>
      <c r="D94" s="493"/>
      <c r="E94" s="493"/>
      <c r="F94" s="493"/>
      <c r="G94" s="493"/>
      <c r="H94" s="38"/>
      <c r="I94" s="1"/>
      <c r="J94" s="1"/>
      <c r="K94" s="1"/>
      <c r="L94" s="1"/>
      <c r="M94" s="1"/>
    </row>
    <row r="95" spans="1:13" ht="30" customHeight="1">
      <c r="A95" s="36" t="s">
        <v>282</v>
      </c>
      <c r="B95" s="493"/>
      <c r="C95" s="493"/>
      <c r="D95" s="493"/>
      <c r="E95" s="493"/>
      <c r="F95" s="493"/>
      <c r="G95" s="493"/>
      <c r="H95" s="37" t="s">
        <v>162</v>
      </c>
      <c r="I95" s="1"/>
      <c r="J95" s="1"/>
      <c r="K95" s="1"/>
      <c r="L95" s="1"/>
      <c r="M95" s="1"/>
    </row>
    <row r="96" spans="1:13" ht="60" customHeight="1" thickBot="1">
      <c r="A96" s="36" t="s">
        <v>587</v>
      </c>
      <c r="B96" s="494"/>
      <c r="C96" s="494"/>
      <c r="D96" s="494"/>
      <c r="E96" s="494"/>
      <c r="F96" s="494"/>
      <c r="G96" s="494"/>
      <c r="H96" s="45"/>
      <c r="I96" s="1"/>
      <c r="J96" s="1"/>
      <c r="K96" s="1"/>
      <c r="L96" s="1"/>
      <c r="M96" s="1"/>
    </row>
    <row r="97" spans="1:13" ht="27" thickBot="1">
      <c r="A97" s="526" t="s">
        <v>283</v>
      </c>
      <c r="B97" s="527"/>
      <c r="C97" s="527"/>
      <c r="D97" s="527"/>
      <c r="E97" s="527"/>
      <c r="F97" s="527"/>
      <c r="G97" s="528"/>
      <c r="H97" s="99"/>
      <c r="I97" s="1"/>
      <c r="J97" s="1"/>
      <c r="K97" s="1"/>
      <c r="L97" s="1"/>
      <c r="M97" s="1"/>
    </row>
    <row r="98" spans="1:13" ht="60.75" customHeight="1" thickBot="1">
      <c r="A98" s="39" t="s">
        <v>524</v>
      </c>
      <c r="B98" s="484"/>
      <c r="C98" s="484"/>
      <c r="D98" s="484"/>
      <c r="E98" s="484"/>
      <c r="F98" s="484"/>
      <c r="G98" s="484"/>
      <c r="H98" s="497"/>
      <c r="I98" s="1"/>
      <c r="J98" s="1"/>
      <c r="K98" s="1"/>
      <c r="L98" s="1"/>
      <c r="M98" s="1"/>
    </row>
    <row r="99" spans="1:13" ht="30" customHeight="1">
      <c r="A99" s="35" t="s">
        <v>160</v>
      </c>
      <c r="B99" s="489"/>
      <c r="C99" s="489"/>
      <c r="D99" s="489"/>
      <c r="E99" s="489"/>
      <c r="F99" s="489"/>
      <c r="G99" s="489"/>
      <c r="H99" s="490"/>
      <c r="I99" s="1"/>
      <c r="J99" s="1"/>
      <c r="K99" s="1"/>
      <c r="L99" s="1"/>
      <c r="M99" s="1"/>
    </row>
    <row r="100" spans="1:13" ht="30" customHeight="1">
      <c r="A100" s="36" t="s">
        <v>344</v>
      </c>
      <c r="B100" s="493"/>
      <c r="C100" s="493"/>
      <c r="D100" s="493"/>
      <c r="E100" s="493"/>
      <c r="F100" s="493"/>
      <c r="G100" s="493"/>
      <c r="H100" s="37" t="s">
        <v>162</v>
      </c>
      <c r="I100" s="1"/>
      <c r="J100" s="1"/>
      <c r="K100" s="1"/>
      <c r="L100" s="1"/>
      <c r="M100" s="1"/>
    </row>
    <row r="101" spans="1:13" ht="60" customHeight="1">
      <c r="A101" s="36" t="s">
        <v>587</v>
      </c>
      <c r="B101" s="493"/>
      <c r="C101" s="493"/>
      <c r="D101" s="493"/>
      <c r="E101" s="493"/>
      <c r="F101" s="493"/>
      <c r="G101" s="493"/>
      <c r="H101" s="38"/>
      <c r="I101" s="1"/>
      <c r="J101" s="1"/>
      <c r="K101" s="1"/>
      <c r="L101" s="1"/>
      <c r="M101" s="1"/>
    </row>
    <row r="102" spans="1:13" ht="30" customHeight="1">
      <c r="A102" s="36" t="s">
        <v>277</v>
      </c>
      <c r="B102" s="493"/>
      <c r="C102" s="493"/>
      <c r="D102" s="493"/>
      <c r="E102" s="493"/>
      <c r="F102" s="493"/>
      <c r="G102" s="493"/>
      <c r="H102" s="37" t="s">
        <v>162</v>
      </c>
      <c r="I102" s="1"/>
      <c r="J102" s="1"/>
      <c r="K102" s="1"/>
      <c r="L102" s="1"/>
      <c r="M102" s="1"/>
    </row>
    <row r="103" spans="1:13" ht="60" customHeight="1">
      <c r="A103" s="36" t="s">
        <v>587</v>
      </c>
      <c r="B103" s="493"/>
      <c r="C103" s="493"/>
      <c r="D103" s="493"/>
      <c r="E103" s="493"/>
      <c r="F103" s="493"/>
      <c r="G103" s="493"/>
      <c r="H103" s="38"/>
      <c r="I103" s="1"/>
      <c r="J103" s="1"/>
      <c r="K103" s="1"/>
      <c r="L103" s="1"/>
      <c r="M103" s="1"/>
    </row>
    <row r="104" spans="1:13" ht="30" customHeight="1">
      <c r="A104" s="36" t="s">
        <v>521</v>
      </c>
      <c r="B104" s="493"/>
      <c r="C104" s="493"/>
      <c r="D104" s="493"/>
      <c r="E104" s="493"/>
      <c r="F104" s="493"/>
      <c r="G104" s="493"/>
      <c r="H104" s="37" t="s">
        <v>162</v>
      </c>
      <c r="I104" s="1"/>
      <c r="J104" s="1"/>
      <c r="K104" s="1"/>
      <c r="L104" s="1"/>
      <c r="M104" s="1"/>
    </row>
    <row r="105" spans="1:13" ht="60" customHeight="1">
      <c r="A105" s="36" t="s">
        <v>587</v>
      </c>
      <c r="B105" s="493"/>
      <c r="C105" s="493"/>
      <c r="D105" s="493"/>
      <c r="E105" s="493"/>
      <c r="F105" s="493"/>
      <c r="G105" s="493"/>
      <c r="H105" s="38"/>
      <c r="I105" s="1"/>
      <c r="J105" s="1"/>
      <c r="K105" s="1"/>
      <c r="L105" s="1"/>
      <c r="M105" s="1"/>
    </row>
    <row r="106" spans="1:13" ht="30" customHeight="1">
      <c r="A106" s="36" t="s">
        <v>278</v>
      </c>
      <c r="B106" s="493"/>
      <c r="C106" s="493"/>
      <c r="D106" s="493"/>
      <c r="E106" s="493"/>
      <c r="F106" s="493"/>
      <c r="G106" s="493"/>
      <c r="H106" s="37" t="s">
        <v>162</v>
      </c>
      <c r="I106" s="1"/>
      <c r="J106" s="1"/>
      <c r="K106" s="1"/>
      <c r="L106" s="1"/>
      <c r="M106" s="1"/>
    </row>
    <row r="107" spans="1:13" ht="60" customHeight="1">
      <c r="A107" s="36" t="s">
        <v>587</v>
      </c>
      <c r="B107" s="493"/>
      <c r="C107" s="493"/>
      <c r="D107" s="493"/>
      <c r="E107" s="493"/>
      <c r="F107" s="493"/>
      <c r="G107" s="493"/>
      <c r="H107" s="38"/>
      <c r="I107" s="1"/>
      <c r="J107" s="1"/>
      <c r="K107" s="1"/>
      <c r="L107" s="1"/>
      <c r="M107" s="1"/>
    </row>
    <row r="108" spans="1:13" ht="30" customHeight="1">
      <c r="A108" s="36" t="s">
        <v>522</v>
      </c>
      <c r="B108" s="493"/>
      <c r="C108" s="493"/>
      <c r="D108" s="493"/>
      <c r="E108" s="493"/>
      <c r="F108" s="493"/>
      <c r="G108" s="493"/>
      <c r="H108" s="37" t="s">
        <v>162</v>
      </c>
      <c r="I108" s="1"/>
      <c r="J108" s="1"/>
      <c r="K108" s="1"/>
      <c r="L108" s="1"/>
      <c r="M108" s="1"/>
    </row>
    <row r="109" spans="1:13" ht="60" customHeight="1" thickBot="1">
      <c r="A109" s="36" t="s">
        <v>587</v>
      </c>
      <c r="B109" s="494"/>
      <c r="C109" s="494"/>
      <c r="D109" s="494"/>
      <c r="E109" s="494"/>
      <c r="F109" s="494"/>
      <c r="G109" s="494"/>
      <c r="H109" s="45"/>
      <c r="I109" s="1"/>
      <c r="J109" s="1"/>
      <c r="K109" s="1"/>
      <c r="L109" s="1"/>
      <c r="M109" s="1"/>
    </row>
    <row r="110" spans="1:13" ht="59.25" customHeight="1" thickBot="1">
      <c r="A110" s="40"/>
      <c r="B110" s="130"/>
      <c r="C110" s="130"/>
      <c r="D110" s="130"/>
      <c r="E110" s="130"/>
      <c r="F110" s="130"/>
      <c r="G110" s="130"/>
      <c r="H110" s="42"/>
      <c r="I110" s="1"/>
      <c r="J110" s="1"/>
      <c r="K110" s="1"/>
      <c r="L110" s="1"/>
      <c r="M110" s="1"/>
    </row>
    <row r="111" spans="1:13" ht="30" customHeight="1">
      <c r="A111" s="43" t="s">
        <v>279</v>
      </c>
      <c r="B111" s="495"/>
      <c r="C111" s="495"/>
      <c r="D111" s="495"/>
      <c r="E111" s="495"/>
      <c r="F111" s="495"/>
      <c r="G111" s="495"/>
      <c r="H111" s="44" t="s">
        <v>162</v>
      </c>
      <c r="I111" s="1"/>
      <c r="J111" s="1"/>
      <c r="K111" s="1"/>
      <c r="L111" s="1"/>
      <c r="M111" s="1"/>
    </row>
    <row r="112" spans="1:13" ht="60" customHeight="1">
      <c r="A112" s="36" t="s">
        <v>587</v>
      </c>
      <c r="B112" s="493"/>
      <c r="C112" s="493"/>
      <c r="D112" s="493"/>
      <c r="E112" s="493"/>
      <c r="F112" s="493"/>
      <c r="G112" s="493"/>
      <c r="H112" s="38"/>
      <c r="I112" s="1"/>
      <c r="J112" s="1"/>
      <c r="K112" s="1"/>
      <c r="L112" s="1"/>
      <c r="M112" s="1"/>
    </row>
    <row r="113" spans="1:13" ht="30" customHeight="1">
      <c r="A113" s="36" t="s">
        <v>523</v>
      </c>
      <c r="B113" s="493"/>
      <c r="C113" s="493"/>
      <c r="D113" s="493"/>
      <c r="E113" s="493"/>
      <c r="F113" s="493"/>
      <c r="G113" s="493"/>
      <c r="H113" s="37" t="s">
        <v>162</v>
      </c>
      <c r="I113" s="1"/>
      <c r="J113" s="1"/>
      <c r="K113" s="1"/>
      <c r="L113" s="1"/>
      <c r="M113" s="1"/>
    </row>
    <row r="114" spans="1:13" ht="60" customHeight="1">
      <c r="A114" s="36" t="s">
        <v>587</v>
      </c>
      <c r="B114" s="493"/>
      <c r="C114" s="493"/>
      <c r="D114" s="493"/>
      <c r="E114" s="493"/>
      <c r="F114" s="493"/>
      <c r="G114" s="493"/>
      <c r="H114" s="38"/>
      <c r="I114" s="1"/>
      <c r="J114" s="1"/>
      <c r="K114" s="1"/>
      <c r="L114" s="1"/>
      <c r="M114" s="1"/>
    </row>
    <row r="115" spans="1:13" ht="30" customHeight="1">
      <c r="A115" s="36" t="s">
        <v>280</v>
      </c>
      <c r="B115" s="493"/>
      <c r="C115" s="493"/>
      <c r="D115" s="493"/>
      <c r="E115" s="493"/>
      <c r="F115" s="493"/>
      <c r="G115" s="493"/>
      <c r="H115" s="37" t="s">
        <v>162</v>
      </c>
      <c r="I115" s="1"/>
      <c r="J115" s="1"/>
      <c r="K115" s="1"/>
      <c r="L115" s="1"/>
      <c r="M115" s="1"/>
    </row>
    <row r="116" spans="1:13" ht="60" customHeight="1">
      <c r="A116" s="36" t="s">
        <v>587</v>
      </c>
      <c r="B116" s="493"/>
      <c r="C116" s="493"/>
      <c r="D116" s="493"/>
      <c r="E116" s="493"/>
      <c r="F116" s="493"/>
      <c r="G116" s="493"/>
      <c r="H116" s="38"/>
      <c r="I116" s="1"/>
      <c r="J116" s="1"/>
      <c r="K116" s="1"/>
      <c r="L116" s="1"/>
      <c r="M116" s="1"/>
    </row>
    <row r="117" spans="1:13" ht="30" customHeight="1">
      <c r="A117" s="36" t="s">
        <v>281</v>
      </c>
      <c r="B117" s="493"/>
      <c r="C117" s="493"/>
      <c r="D117" s="493"/>
      <c r="E117" s="493"/>
      <c r="F117" s="493"/>
      <c r="G117" s="493"/>
      <c r="H117" s="37" t="s">
        <v>162</v>
      </c>
      <c r="I117" s="1"/>
      <c r="J117" s="1"/>
      <c r="K117" s="1"/>
      <c r="L117" s="1"/>
      <c r="M117" s="1"/>
    </row>
    <row r="118" spans="1:13" ht="60" customHeight="1">
      <c r="A118" s="36" t="s">
        <v>587</v>
      </c>
      <c r="B118" s="493"/>
      <c r="C118" s="493"/>
      <c r="D118" s="493"/>
      <c r="E118" s="493"/>
      <c r="F118" s="493"/>
      <c r="G118" s="493"/>
      <c r="H118" s="38"/>
      <c r="I118" s="1"/>
      <c r="J118" s="1"/>
      <c r="K118" s="1"/>
      <c r="L118" s="1"/>
      <c r="M118" s="1"/>
    </row>
    <row r="119" spans="1:13" ht="30" customHeight="1">
      <c r="A119" s="36" t="s">
        <v>282</v>
      </c>
      <c r="B119" s="493"/>
      <c r="C119" s="493"/>
      <c r="D119" s="493"/>
      <c r="E119" s="493"/>
      <c r="F119" s="493"/>
      <c r="G119" s="493"/>
      <c r="H119" s="37" t="s">
        <v>162</v>
      </c>
      <c r="I119" s="1"/>
      <c r="J119" s="1"/>
      <c r="K119" s="1"/>
      <c r="L119" s="1"/>
      <c r="M119" s="1"/>
    </row>
    <row r="120" spans="1:13" ht="60" customHeight="1" thickBot="1">
      <c r="A120" s="36" t="s">
        <v>587</v>
      </c>
      <c r="B120" s="494"/>
      <c r="C120" s="494"/>
      <c r="D120" s="494"/>
      <c r="E120" s="494"/>
      <c r="F120" s="494"/>
      <c r="G120" s="494"/>
      <c r="H120" s="45"/>
      <c r="I120" s="1"/>
      <c r="J120" s="1"/>
      <c r="K120" s="1"/>
      <c r="L120" s="1"/>
      <c r="M120" s="1"/>
    </row>
    <row r="121" spans="1:13" ht="27" thickBot="1">
      <c r="A121" s="526" t="s">
        <v>283</v>
      </c>
      <c r="B121" s="527"/>
      <c r="C121" s="527"/>
      <c r="D121" s="527"/>
      <c r="E121" s="527"/>
      <c r="F121" s="527"/>
      <c r="G121" s="528"/>
      <c r="H121" s="99"/>
      <c r="I121" s="1"/>
      <c r="J121" s="1"/>
      <c r="K121" s="1"/>
      <c r="L121" s="1"/>
      <c r="M121" s="1"/>
    </row>
    <row r="122" spans="1:13" ht="60.75" customHeight="1" thickBot="1">
      <c r="A122" s="39" t="s">
        <v>524</v>
      </c>
      <c r="B122" s="484"/>
      <c r="C122" s="484"/>
      <c r="D122" s="484"/>
      <c r="E122" s="484"/>
      <c r="F122" s="484"/>
      <c r="G122" s="484"/>
      <c r="H122" s="497"/>
      <c r="I122" s="1"/>
      <c r="J122" s="1"/>
      <c r="K122" s="1"/>
      <c r="L122" s="1"/>
      <c r="M122" s="1"/>
    </row>
    <row r="123" spans="1:13" ht="30" customHeight="1">
      <c r="A123" s="35" t="s">
        <v>161</v>
      </c>
      <c r="B123" s="489"/>
      <c r="C123" s="489"/>
      <c r="D123" s="489"/>
      <c r="E123" s="489"/>
      <c r="F123" s="489"/>
      <c r="G123" s="489"/>
      <c r="H123" s="490"/>
      <c r="I123" s="1"/>
      <c r="J123" s="1"/>
      <c r="K123" s="1"/>
      <c r="L123" s="1"/>
      <c r="M123" s="1"/>
    </row>
    <row r="124" spans="1:13" ht="30" customHeight="1">
      <c r="A124" s="36" t="s">
        <v>344</v>
      </c>
      <c r="B124" s="493"/>
      <c r="C124" s="493"/>
      <c r="D124" s="493"/>
      <c r="E124" s="493"/>
      <c r="F124" s="493"/>
      <c r="G124" s="493"/>
      <c r="H124" s="37" t="s">
        <v>162</v>
      </c>
      <c r="I124" s="1"/>
      <c r="J124" s="1"/>
      <c r="K124" s="1"/>
      <c r="L124" s="1"/>
      <c r="M124" s="1"/>
    </row>
    <row r="125" spans="1:13" ht="60" customHeight="1">
      <c r="A125" s="36" t="s">
        <v>587</v>
      </c>
      <c r="B125" s="493"/>
      <c r="C125" s="493"/>
      <c r="D125" s="493"/>
      <c r="E125" s="493"/>
      <c r="F125" s="493"/>
      <c r="G125" s="493"/>
      <c r="H125" s="38"/>
      <c r="I125" s="1"/>
      <c r="J125" s="1"/>
      <c r="K125" s="1"/>
      <c r="L125" s="1"/>
      <c r="M125" s="1"/>
    </row>
    <row r="126" spans="1:13" ht="30" customHeight="1">
      <c r="A126" s="36" t="s">
        <v>277</v>
      </c>
      <c r="B126" s="493"/>
      <c r="C126" s="493"/>
      <c r="D126" s="493"/>
      <c r="E126" s="493"/>
      <c r="F126" s="493"/>
      <c r="G126" s="493"/>
      <c r="H126" s="37" t="s">
        <v>162</v>
      </c>
      <c r="I126" s="1"/>
      <c r="J126" s="1"/>
      <c r="K126" s="1"/>
      <c r="L126" s="1"/>
      <c r="M126" s="1"/>
    </row>
    <row r="127" spans="1:13" ht="60" customHeight="1">
      <c r="A127" s="36" t="s">
        <v>587</v>
      </c>
      <c r="B127" s="493"/>
      <c r="C127" s="493"/>
      <c r="D127" s="493"/>
      <c r="E127" s="493"/>
      <c r="F127" s="493"/>
      <c r="G127" s="493"/>
      <c r="H127" s="38"/>
      <c r="I127" s="1"/>
      <c r="J127" s="1"/>
      <c r="K127" s="1"/>
      <c r="L127" s="1"/>
      <c r="M127" s="1"/>
    </row>
    <row r="128" spans="1:13" ht="30" customHeight="1">
      <c r="A128" s="36" t="s">
        <v>521</v>
      </c>
      <c r="B128" s="493"/>
      <c r="C128" s="493"/>
      <c r="D128" s="493"/>
      <c r="E128" s="493"/>
      <c r="F128" s="493"/>
      <c r="G128" s="493"/>
      <c r="H128" s="37" t="s">
        <v>162</v>
      </c>
      <c r="I128" s="1"/>
      <c r="J128" s="1"/>
      <c r="K128" s="1"/>
      <c r="L128" s="1"/>
      <c r="M128" s="1"/>
    </row>
    <row r="129" spans="1:13" ht="60" customHeight="1">
      <c r="A129" s="36" t="s">
        <v>587</v>
      </c>
      <c r="B129" s="493"/>
      <c r="C129" s="493"/>
      <c r="D129" s="493"/>
      <c r="E129" s="493"/>
      <c r="F129" s="493"/>
      <c r="G129" s="493"/>
      <c r="H129" s="38"/>
      <c r="I129" s="1"/>
      <c r="J129" s="1"/>
      <c r="K129" s="1"/>
      <c r="L129" s="1"/>
      <c r="M129" s="1"/>
    </row>
    <row r="130" spans="1:13" ht="30" customHeight="1">
      <c r="A130" s="36" t="s">
        <v>278</v>
      </c>
      <c r="B130" s="493"/>
      <c r="C130" s="493"/>
      <c r="D130" s="493"/>
      <c r="E130" s="493"/>
      <c r="F130" s="493"/>
      <c r="G130" s="493"/>
      <c r="H130" s="37" t="s">
        <v>162</v>
      </c>
      <c r="I130" s="1"/>
      <c r="J130" s="1"/>
      <c r="K130" s="1"/>
      <c r="L130" s="1"/>
      <c r="M130" s="1"/>
    </row>
    <row r="131" spans="1:13" ht="60" customHeight="1">
      <c r="A131" s="36" t="s">
        <v>587</v>
      </c>
      <c r="B131" s="493"/>
      <c r="C131" s="493"/>
      <c r="D131" s="493"/>
      <c r="E131" s="493"/>
      <c r="F131" s="493"/>
      <c r="G131" s="493"/>
      <c r="H131" s="38"/>
      <c r="I131" s="1"/>
      <c r="J131" s="1"/>
      <c r="K131" s="1"/>
      <c r="L131" s="1"/>
      <c r="M131" s="1"/>
    </row>
    <row r="132" spans="1:13" ht="30" customHeight="1">
      <c r="A132" s="36" t="s">
        <v>522</v>
      </c>
      <c r="B132" s="493"/>
      <c r="C132" s="493"/>
      <c r="D132" s="493"/>
      <c r="E132" s="493"/>
      <c r="F132" s="493"/>
      <c r="G132" s="493"/>
      <c r="H132" s="37" t="s">
        <v>162</v>
      </c>
      <c r="I132" s="1"/>
      <c r="J132" s="1"/>
      <c r="K132" s="1"/>
      <c r="L132" s="1"/>
      <c r="M132" s="1"/>
    </row>
    <row r="133" spans="1:13" ht="60" customHeight="1" thickBot="1">
      <c r="A133" s="36" t="s">
        <v>587</v>
      </c>
      <c r="B133" s="494"/>
      <c r="C133" s="494"/>
      <c r="D133" s="494"/>
      <c r="E133" s="494"/>
      <c r="F133" s="494"/>
      <c r="G133" s="494"/>
      <c r="H133" s="45"/>
      <c r="I133" s="1"/>
      <c r="J133" s="1"/>
      <c r="K133" s="1"/>
      <c r="L133" s="1"/>
      <c r="M133" s="1"/>
    </row>
    <row r="134" spans="1:13" ht="64.5" customHeight="1" thickBot="1">
      <c r="A134" s="40"/>
      <c r="B134" s="130"/>
      <c r="C134" s="130"/>
      <c r="D134" s="130"/>
      <c r="E134" s="130"/>
      <c r="F134" s="130"/>
      <c r="G134" s="130"/>
      <c r="H134" s="42"/>
      <c r="I134" s="1"/>
      <c r="J134" s="1"/>
      <c r="K134" s="1"/>
      <c r="L134" s="1"/>
      <c r="M134" s="1"/>
    </row>
    <row r="135" spans="1:13" ht="30" customHeight="1">
      <c r="A135" s="43" t="s">
        <v>279</v>
      </c>
      <c r="B135" s="495"/>
      <c r="C135" s="495"/>
      <c r="D135" s="495"/>
      <c r="E135" s="495"/>
      <c r="F135" s="495"/>
      <c r="G135" s="495"/>
      <c r="H135" s="44" t="s">
        <v>162</v>
      </c>
      <c r="I135" s="1"/>
      <c r="J135" s="1"/>
      <c r="K135" s="1"/>
      <c r="L135" s="1"/>
      <c r="M135" s="1"/>
    </row>
    <row r="136" spans="1:13" ht="60" customHeight="1">
      <c r="A136" s="36" t="s">
        <v>587</v>
      </c>
      <c r="B136" s="498"/>
      <c r="C136" s="499"/>
      <c r="D136" s="499"/>
      <c r="E136" s="499"/>
      <c r="F136" s="499"/>
      <c r="G136" s="500"/>
      <c r="H136" s="38"/>
      <c r="I136" s="1"/>
      <c r="J136" s="1"/>
      <c r="K136" s="1"/>
      <c r="L136" s="1"/>
      <c r="M136" s="1"/>
    </row>
    <row r="137" spans="1:13" ht="30" customHeight="1">
      <c r="A137" s="36" t="s">
        <v>523</v>
      </c>
      <c r="B137" s="498"/>
      <c r="C137" s="499"/>
      <c r="D137" s="499"/>
      <c r="E137" s="499"/>
      <c r="F137" s="499"/>
      <c r="G137" s="500"/>
      <c r="H137" s="37" t="s">
        <v>162</v>
      </c>
      <c r="I137" s="1"/>
      <c r="J137" s="1"/>
      <c r="K137" s="1"/>
      <c r="L137" s="1"/>
      <c r="M137" s="1"/>
    </row>
    <row r="138" spans="1:13" ht="60" customHeight="1">
      <c r="A138" s="36" t="s">
        <v>587</v>
      </c>
      <c r="B138" s="498"/>
      <c r="C138" s="499"/>
      <c r="D138" s="499"/>
      <c r="E138" s="499"/>
      <c r="F138" s="499"/>
      <c r="G138" s="500"/>
      <c r="H138" s="38"/>
      <c r="I138" s="1"/>
      <c r="J138" s="1"/>
      <c r="K138" s="1"/>
      <c r="L138" s="1"/>
      <c r="M138" s="1"/>
    </row>
    <row r="139" spans="1:13" ht="30" customHeight="1">
      <c r="A139" s="36" t="s">
        <v>280</v>
      </c>
      <c r="B139" s="498"/>
      <c r="C139" s="499"/>
      <c r="D139" s="499"/>
      <c r="E139" s="499"/>
      <c r="F139" s="499"/>
      <c r="G139" s="500"/>
      <c r="H139" s="37" t="s">
        <v>162</v>
      </c>
      <c r="I139" s="1"/>
      <c r="J139" s="1"/>
      <c r="K139" s="1"/>
      <c r="L139" s="1"/>
      <c r="M139" s="1"/>
    </row>
    <row r="140" spans="1:13" ht="60" customHeight="1">
      <c r="A140" s="36" t="s">
        <v>587</v>
      </c>
      <c r="B140" s="498"/>
      <c r="C140" s="499"/>
      <c r="D140" s="499"/>
      <c r="E140" s="499"/>
      <c r="F140" s="499"/>
      <c r="G140" s="500"/>
      <c r="H140" s="38"/>
      <c r="I140" s="1"/>
      <c r="J140" s="1"/>
      <c r="K140" s="1"/>
      <c r="L140" s="1"/>
      <c r="M140" s="1"/>
    </row>
    <row r="141" spans="1:13" ht="30" customHeight="1">
      <c r="A141" s="36" t="s">
        <v>281</v>
      </c>
      <c r="B141" s="498"/>
      <c r="C141" s="499"/>
      <c r="D141" s="499"/>
      <c r="E141" s="499"/>
      <c r="F141" s="499"/>
      <c r="G141" s="500"/>
      <c r="H141" s="37" t="s">
        <v>162</v>
      </c>
      <c r="I141" s="1"/>
      <c r="J141" s="1"/>
      <c r="K141" s="1"/>
      <c r="L141" s="1"/>
      <c r="M141" s="1"/>
    </row>
    <row r="142" spans="1:13" ht="60" customHeight="1">
      <c r="A142" s="36" t="s">
        <v>587</v>
      </c>
      <c r="B142" s="493"/>
      <c r="C142" s="493"/>
      <c r="D142" s="493"/>
      <c r="E142" s="493"/>
      <c r="F142" s="493"/>
      <c r="G142" s="493"/>
      <c r="H142" s="38"/>
      <c r="I142" s="1"/>
      <c r="J142" s="1"/>
      <c r="K142" s="1"/>
      <c r="L142" s="1"/>
      <c r="M142" s="1"/>
    </row>
    <row r="143" spans="1:13" ht="30" customHeight="1">
      <c r="A143" s="46" t="s">
        <v>282</v>
      </c>
      <c r="B143" s="501"/>
      <c r="C143" s="502"/>
      <c r="D143" s="502"/>
      <c r="E143" s="502"/>
      <c r="F143" s="502"/>
      <c r="G143" s="503"/>
      <c r="H143" s="47" t="s">
        <v>162</v>
      </c>
      <c r="I143" s="1"/>
      <c r="J143" s="1"/>
      <c r="K143" s="1"/>
      <c r="L143" s="1"/>
      <c r="M143" s="1"/>
    </row>
    <row r="144" spans="1:13" ht="60" customHeight="1" thickBot="1">
      <c r="A144" s="36" t="s">
        <v>587</v>
      </c>
      <c r="B144" s="504"/>
      <c r="C144" s="505"/>
      <c r="D144" s="505"/>
      <c r="E144" s="505"/>
      <c r="F144" s="505"/>
      <c r="G144" s="506"/>
      <c r="H144" s="48"/>
      <c r="I144" s="1"/>
      <c r="J144" s="1"/>
      <c r="K144" s="1"/>
      <c r="L144" s="1"/>
      <c r="M144" s="1"/>
    </row>
    <row r="145" spans="1:13" ht="27" thickBot="1">
      <c r="A145" s="459" t="s">
        <v>283</v>
      </c>
      <c r="B145" s="460"/>
      <c r="C145" s="460"/>
      <c r="D145" s="460"/>
      <c r="E145" s="460"/>
      <c r="F145" s="460"/>
      <c r="G145" s="461"/>
      <c r="H145" s="100"/>
      <c r="I145" s="1"/>
      <c r="J145" s="1"/>
      <c r="K145" s="1"/>
      <c r="L145" s="1"/>
      <c r="M145" s="1"/>
    </row>
    <row r="146" spans="1:13" ht="60.75" customHeight="1" thickBot="1">
      <c r="A146" s="39" t="s">
        <v>524</v>
      </c>
      <c r="B146" s="484"/>
      <c r="C146" s="484"/>
      <c r="D146" s="484"/>
      <c r="E146" s="484"/>
      <c r="F146" s="484"/>
      <c r="G146" s="484"/>
      <c r="H146" s="497"/>
      <c r="I146" s="1"/>
      <c r="J146" s="1"/>
      <c r="K146" s="1"/>
      <c r="L146" s="1"/>
      <c r="M146" s="1"/>
    </row>
    <row r="147" spans="1:13" ht="30" customHeight="1">
      <c r="A147" s="49" t="s">
        <v>345</v>
      </c>
      <c r="B147" s="489"/>
      <c r="C147" s="489"/>
      <c r="D147" s="489"/>
      <c r="E147" s="489"/>
      <c r="F147" s="489"/>
      <c r="G147" s="489"/>
      <c r="H147" s="490"/>
      <c r="I147" s="1"/>
      <c r="J147" s="1"/>
      <c r="K147" s="1"/>
      <c r="L147" s="1"/>
      <c r="M147" s="1"/>
    </row>
    <row r="148" spans="1:13" ht="30" customHeight="1">
      <c r="A148" s="36" t="s">
        <v>344</v>
      </c>
      <c r="B148" s="493"/>
      <c r="C148" s="493"/>
      <c r="D148" s="493"/>
      <c r="E148" s="493"/>
      <c r="F148" s="493"/>
      <c r="G148" s="493"/>
      <c r="H148" s="37" t="s">
        <v>162</v>
      </c>
      <c r="I148" s="1"/>
      <c r="J148" s="1"/>
      <c r="K148" s="1"/>
      <c r="L148" s="1"/>
      <c r="M148" s="1"/>
    </row>
    <row r="149" spans="1:13" ht="60" customHeight="1">
      <c r="A149" s="36" t="s">
        <v>587</v>
      </c>
      <c r="B149" s="493"/>
      <c r="C149" s="493"/>
      <c r="D149" s="493"/>
      <c r="E149" s="493"/>
      <c r="F149" s="493"/>
      <c r="G149" s="493"/>
      <c r="H149" s="38"/>
      <c r="I149" s="1"/>
      <c r="J149" s="1"/>
      <c r="K149" s="1"/>
      <c r="L149" s="1"/>
      <c r="M149" s="1"/>
    </row>
    <row r="150" spans="1:13" ht="30" customHeight="1">
      <c r="A150" s="36" t="s">
        <v>277</v>
      </c>
      <c r="B150" s="493"/>
      <c r="C150" s="493"/>
      <c r="D150" s="493"/>
      <c r="E150" s="493"/>
      <c r="F150" s="493"/>
      <c r="G150" s="493"/>
      <c r="H150" s="37" t="s">
        <v>162</v>
      </c>
      <c r="I150" s="1"/>
      <c r="J150" s="1"/>
      <c r="K150" s="1"/>
      <c r="L150" s="1"/>
      <c r="M150" s="1"/>
    </row>
    <row r="151" spans="1:13" ht="60" customHeight="1">
      <c r="A151" s="36" t="s">
        <v>587</v>
      </c>
      <c r="B151" s="493"/>
      <c r="C151" s="493"/>
      <c r="D151" s="493"/>
      <c r="E151" s="493"/>
      <c r="F151" s="493"/>
      <c r="G151" s="493"/>
      <c r="H151" s="38"/>
      <c r="I151" s="1"/>
      <c r="J151" s="1"/>
      <c r="K151" s="1"/>
      <c r="L151" s="1"/>
      <c r="M151" s="1"/>
    </row>
    <row r="152" spans="1:13" ht="30" customHeight="1">
      <c r="A152" s="36" t="s">
        <v>521</v>
      </c>
      <c r="B152" s="493"/>
      <c r="C152" s="493"/>
      <c r="D152" s="493"/>
      <c r="E152" s="493"/>
      <c r="F152" s="493"/>
      <c r="G152" s="493"/>
      <c r="H152" s="37" t="s">
        <v>162</v>
      </c>
      <c r="I152" s="1"/>
      <c r="J152" s="1"/>
      <c r="K152" s="1"/>
      <c r="L152" s="1"/>
      <c r="M152" s="1"/>
    </row>
    <row r="153" spans="1:13" ht="60" customHeight="1">
      <c r="A153" s="36" t="s">
        <v>587</v>
      </c>
      <c r="B153" s="493"/>
      <c r="C153" s="493"/>
      <c r="D153" s="493"/>
      <c r="E153" s="493"/>
      <c r="F153" s="493"/>
      <c r="G153" s="493"/>
      <c r="H153" s="38"/>
      <c r="I153" s="1"/>
      <c r="J153" s="1"/>
      <c r="K153" s="1"/>
      <c r="L153" s="1"/>
      <c r="M153" s="1"/>
    </row>
    <row r="154" spans="1:13" ht="30" customHeight="1">
      <c r="A154" s="36" t="s">
        <v>278</v>
      </c>
      <c r="B154" s="493"/>
      <c r="C154" s="493"/>
      <c r="D154" s="493"/>
      <c r="E154" s="493"/>
      <c r="F154" s="493"/>
      <c r="G154" s="493"/>
      <c r="H154" s="37" t="s">
        <v>162</v>
      </c>
      <c r="I154" s="1"/>
      <c r="J154" s="1"/>
      <c r="K154" s="1"/>
      <c r="L154" s="1"/>
      <c r="M154" s="1"/>
    </row>
    <row r="155" spans="1:13" ht="60" customHeight="1">
      <c r="A155" s="36" t="s">
        <v>587</v>
      </c>
      <c r="B155" s="493"/>
      <c r="C155" s="493"/>
      <c r="D155" s="493"/>
      <c r="E155" s="493"/>
      <c r="F155" s="493"/>
      <c r="G155" s="493"/>
      <c r="H155" s="38"/>
      <c r="I155" s="1"/>
      <c r="J155" s="1"/>
      <c r="K155" s="1"/>
      <c r="L155" s="1"/>
      <c r="M155" s="1"/>
    </row>
    <row r="156" spans="1:13" ht="30" customHeight="1">
      <c r="A156" s="36" t="s">
        <v>522</v>
      </c>
      <c r="B156" s="493"/>
      <c r="C156" s="493"/>
      <c r="D156" s="493"/>
      <c r="E156" s="493"/>
      <c r="F156" s="493"/>
      <c r="G156" s="493"/>
      <c r="H156" s="37" t="s">
        <v>162</v>
      </c>
      <c r="I156" s="1"/>
      <c r="J156" s="1"/>
      <c r="K156" s="1"/>
      <c r="L156" s="1"/>
      <c r="M156" s="1"/>
    </row>
    <row r="157" spans="1:13" ht="60" customHeight="1" thickBot="1">
      <c r="A157" s="36" t="s">
        <v>587</v>
      </c>
      <c r="B157" s="494"/>
      <c r="C157" s="494"/>
      <c r="D157" s="494"/>
      <c r="E157" s="494"/>
      <c r="F157" s="494"/>
      <c r="G157" s="494"/>
      <c r="H157" s="45"/>
      <c r="I157" s="1"/>
      <c r="J157" s="1"/>
      <c r="K157" s="1"/>
      <c r="L157" s="1"/>
      <c r="M157" s="1"/>
    </row>
    <row r="158" spans="1:13" ht="30" customHeight="1">
      <c r="A158" s="43" t="s">
        <v>279</v>
      </c>
      <c r="B158" s="495"/>
      <c r="C158" s="495"/>
      <c r="D158" s="495"/>
      <c r="E158" s="495"/>
      <c r="F158" s="495"/>
      <c r="G158" s="495"/>
      <c r="H158" s="44" t="s">
        <v>162</v>
      </c>
      <c r="I158" s="1"/>
      <c r="J158" s="1"/>
      <c r="K158" s="1"/>
      <c r="L158" s="1"/>
      <c r="M158" s="1"/>
    </row>
    <row r="159" spans="1:13" ht="60" customHeight="1">
      <c r="A159" s="36" t="s">
        <v>587</v>
      </c>
      <c r="B159" s="498"/>
      <c r="C159" s="499"/>
      <c r="D159" s="499"/>
      <c r="E159" s="499"/>
      <c r="F159" s="499"/>
      <c r="G159" s="500"/>
      <c r="H159" s="38"/>
      <c r="I159" s="1"/>
      <c r="J159" s="1"/>
      <c r="K159" s="1"/>
      <c r="L159" s="1"/>
      <c r="M159" s="1"/>
    </row>
    <row r="160" spans="1:13" ht="30" customHeight="1">
      <c r="A160" s="36" t="s">
        <v>523</v>
      </c>
      <c r="B160" s="493"/>
      <c r="C160" s="493"/>
      <c r="D160" s="493"/>
      <c r="E160" s="493"/>
      <c r="F160" s="493"/>
      <c r="G160" s="493"/>
      <c r="H160" s="37" t="s">
        <v>162</v>
      </c>
      <c r="I160" s="1"/>
      <c r="J160" s="1"/>
      <c r="K160" s="1"/>
      <c r="L160" s="1"/>
      <c r="M160" s="1"/>
    </row>
    <row r="161" spans="1:13" ht="60" customHeight="1">
      <c r="A161" s="36" t="s">
        <v>587</v>
      </c>
      <c r="B161" s="493"/>
      <c r="C161" s="493"/>
      <c r="D161" s="493"/>
      <c r="E161" s="493"/>
      <c r="F161" s="493"/>
      <c r="G161" s="493"/>
      <c r="H161" s="38"/>
      <c r="I161" s="1"/>
      <c r="J161" s="1"/>
      <c r="K161" s="1"/>
      <c r="L161" s="1"/>
      <c r="M161" s="1"/>
    </row>
    <row r="162" spans="1:13" ht="30" customHeight="1">
      <c r="A162" s="36" t="s">
        <v>280</v>
      </c>
      <c r="B162" s="493"/>
      <c r="C162" s="493"/>
      <c r="D162" s="493"/>
      <c r="E162" s="493"/>
      <c r="F162" s="493"/>
      <c r="G162" s="493"/>
      <c r="H162" s="37" t="s">
        <v>162</v>
      </c>
      <c r="I162" s="1"/>
      <c r="J162" s="1"/>
      <c r="K162" s="1"/>
      <c r="L162" s="1"/>
      <c r="M162" s="1"/>
    </row>
    <row r="163" spans="1:13" ht="60" customHeight="1">
      <c r="A163" s="36" t="s">
        <v>587</v>
      </c>
      <c r="B163" s="493"/>
      <c r="C163" s="493"/>
      <c r="D163" s="493"/>
      <c r="E163" s="493"/>
      <c r="F163" s="493"/>
      <c r="G163" s="493"/>
      <c r="H163" s="38"/>
      <c r="I163" s="1"/>
      <c r="J163" s="1"/>
      <c r="K163" s="1"/>
      <c r="L163" s="1"/>
      <c r="M163" s="1"/>
    </row>
    <row r="164" spans="1:13" ht="30" customHeight="1">
      <c r="A164" s="36" t="s">
        <v>281</v>
      </c>
      <c r="B164" s="493"/>
      <c r="C164" s="493"/>
      <c r="D164" s="493"/>
      <c r="E164" s="493"/>
      <c r="F164" s="493"/>
      <c r="G164" s="493"/>
      <c r="H164" s="37" t="s">
        <v>162</v>
      </c>
      <c r="I164" s="1"/>
      <c r="J164" s="1"/>
      <c r="K164" s="1"/>
      <c r="L164" s="1"/>
      <c r="M164" s="1"/>
    </row>
    <row r="165" spans="1:13" ht="60" customHeight="1">
      <c r="A165" s="36" t="s">
        <v>587</v>
      </c>
      <c r="B165" s="493"/>
      <c r="C165" s="493"/>
      <c r="D165" s="493"/>
      <c r="E165" s="493"/>
      <c r="F165" s="493"/>
      <c r="G165" s="493"/>
      <c r="H165" s="38"/>
      <c r="I165" s="1"/>
      <c r="J165" s="1"/>
      <c r="K165" s="1"/>
      <c r="L165" s="1"/>
      <c r="M165" s="1"/>
    </row>
    <row r="166" spans="1:13" ht="30" customHeight="1">
      <c r="A166" s="46" t="s">
        <v>282</v>
      </c>
      <c r="B166" s="496"/>
      <c r="C166" s="496"/>
      <c r="D166" s="496"/>
      <c r="E166" s="496"/>
      <c r="F166" s="496"/>
      <c r="G166" s="496"/>
      <c r="H166" s="47" t="s">
        <v>162</v>
      </c>
      <c r="I166" s="1"/>
      <c r="J166" s="1"/>
      <c r="K166" s="1"/>
      <c r="L166" s="1"/>
      <c r="M166" s="1"/>
    </row>
    <row r="167" spans="1:13" ht="60" customHeight="1" thickBot="1">
      <c r="A167" s="36" t="s">
        <v>587</v>
      </c>
      <c r="B167" s="494"/>
      <c r="C167" s="494"/>
      <c r="D167" s="494"/>
      <c r="E167" s="494"/>
      <c r="F167" s="494"/>
      <c r="G167" s="494"/>
      <c r="H167" s="45"/>
      <c r="I167" s="1"/>
      <c r="J167" s="1"/>
      <c r="K167" s="1"/>
      <c r="L167" s="1"/>
      <c r="M167" s="1"/>
    </row>
    <row r="168" spans="1:13" ht="27" thickBot="1">
      <c r="A168" s="526" t="s">
        <v>283</v>
      </c>
      <c r="B168" s="527"/>
      <c r="C168" s="527"/>
      <c r="D168" s="527"/>
      <c r="E168" s="527"/>
      <c r="F168" s="527"/>
      <c r="G168" s="528"/>
      <c r="H168" s="100"/>
      <c r="I168" s="1"/>
      <c r="J168" s="1"/>
      <c r="K168" s="1"/>
      <c r="L168" s="1"/>
      <c r="M168" s="1"/>
    </row>
    <row r="169" spans="1:13" ht="60.75" customHeight="1" thickBot="1">
      <c r="A169" s="39" t="s">
        <v>524</v>
      </c>
      <c r="B169" s="484"/>
      <c r="C169" s="484"/>
      <c r="D169" s="484"/>
      <c r="E169" s="484"/>
      <c r="F169" s="484"/>
      <c r="G169" s="484"/>
      <c r="H169" s="497"/>
      <c r="I169" s="1"/>
      <c r="J169" s="1"/>
      <c r="K169" s="1"/>
      <c r="L169" s="1"/>
      <c r="M169" s="1"/>
    </row>
  </sheetData>
  <sheetProtection algorithmName="SHA-512" hashValue="0RBUYnTPSPeIwgvM7wF6WmaqOyNFfb/g6jxl8F2BiMIth0jE1zRdJwGFrLrgKF/i9SRV18eFCMhLuRilkAf4ng==" saltValue="vaBV2D3UMRF5Dyr1od3r6g==" spinCount="100000" sheet="1" objects="1" scenarios="1" formatRows="0"/>
  <mergeCells count="164">
    <mergeCell ref="B165:G165"/>
    <mergeCell ref="B166:G166"/>
    <mergeCell ref="B167:G167"/>
    <mergeCell ref="A168:G168"/>
    <mergeCell ref="B169:H169"/>
    <mergeCell ref="B159:G159"/>
    <mergeCell ref="B160:G160"/>
    <mergeCell ref="B161:G161"/>
    <mergeCell ref="B162:G162"/>
    <mergeCell ref="B163:G163"/>
    <mergeCell ref="B164:G164"/>
    <mergeCell ref="B153:G153"/>
    <mergeCell ref="B154:G154"/>
    <mergeCell ref="B155:G155"/>
    <mergeCell ref="B156:G156"/>
    <mergeCell ref="B157:G157"/>
    <mergeCell ref="B158:G158"/>
    <mergeCell ref="B147:H147"/>
    <mergeCell ref="B148:G148"/>
    <mergeCell ref="B149:G149"/>
    <mergeCell ref="B150:G150"/>
    <mergeCell ref="B151:G151"/>
    <mergeCell ref="B152:G152"/>
    <mergeCell ref="B141:G141"/>
    <mergeCell ref="B142:G142"/>
    <mergeCell ref="B143:G143"/>
    <mergeCell ref="B144:G144"/>
    <mergeCell ref="A145:G145"/>
    <mergeCell ref="B146:H146"/>
    <mergeCell ref="B135:G135"/>
    <mergeCell ref="B136:G136"/>
    <mergeCell ref="B137:G137"/>
    <mergeCell ref="B138:G138"/>
    <mergeCell ref="B139:G139"/>
    <mergeCell ref="B140:G140"/>
    <mergeCell ref="B128:G128"/>
    <mergeCell ref="B129:G129"/>
    <mergeCell ref="B130:G130"/>
    <mergeCell ref="B131:G131"/>
    <mergeCell ref="B132:G132"/>
    <mergeCell ref="B133:G133"/>
    <mergeCell ref="B122:H122"/>
    <mergeCell ref="B123:H123"/>
    <mergeCell ref="B124:G124"/>
    <mergeCell ref="B125:G125"/>
    <mergeCell ref="B126:G126"/>
    <mergeCell ref="B127:G127"/>
    <mergeCell ref="B116:G116"/>
    <mergeCell ref="B117:G117"/>
    <mergeCell ref="B118:G118"/>
    <mergeCell ref="B119:G119"/>
    <mergeCell ref="B120:G120"/>
    <mergeCell ref="A121:G121"/>
    <mergeCell ref="B109:G109"/>
    <mergeCell ref="B111:G111"/>
    <mergeCell ref="B112:G112"/>
    <mergeCell ref="B113:G113"/>
    <mergeCell ref="B114:G114"/>
    <mergeCell ref="B115:G115"/>
    <mergeCell ref="B103:G103"/>
    <mergeCell ref="B104:G104"/>
    <mergeCell ref="B105:G105"/>
    <mergeCell ref="B106:G106"/>
    <mergeCell ref="B107:G107"/>
    <mergeCell ref="B108:G108"/>
    <mergeCell ref="A97:G97"/>
    <mergeCell ref="B98:H98"/>
    <mergeCell ref="B99:H99"/>
    <mergeCell ref="B100:G100"/>
    <mergeCell ref="B101:G101"/>
    <mergeCell ref="B102:G102"/>
    <mergeCell ref="B91:G91"/>
    <mergeCell ref="B92:G92"/>
    <mergeCell ref="B93:G93"/>
    <mergeCell ref="B94:G94"/>
    <mergeCell ref="B95:G95"/>
    <mergeCell ref="B96:G96"/>
    <mergeCell ref="B84:G84"/>
    <mergeCell ref="B85:G85"/>
    <mergeCell ref="B87:G87"/>
    <mergeCell ref="B88:G88"/>
    <mergeCell ref="B89:G89"/>
    <mergeCell ref="B90:G90"/>
    <mergeCell ref="B78:G78"/>
    <mergeCell ref="B79:G79"/>
    <mergeCell ref="B80:G80"/>
    <mergeCell ref="B81:G81"/>
    <mergeCell ref="B82:G82"/>
    <mergeCell ref="B83:G83"/>
    <mergeCell ref="B72:G72"/>
    <mergeCell ref="A73:G73"/>
    <mergeCell ref="B74:H74"/>
    <mergeCell ref="B75:H75"/>
    <mergeCell ref="B76:G76"/>
    <mergeCell ref="B77:G77"/>
    <mergeCell ref="B66:G66"/>
    <mergeCell ref="B67:G67"/>
    <mergeCell ref="B68:G68"/>
    <mergeCell ref="B69:G69"/>
    <mergeCell ref="B70:G70"/>
    <mergeCell ref="B71:G71"/>
    <mergeCell ref="B59:G59"/>
    <mergeCell ref="B60:G60"/>
    <mergeCell ref="B61:G61"/>
    <mergeCell ref="B63:G63"/>
    <mergeCell ref="B64:G64"/>
    <mergeCell ref="B65:G65"/>
    <mergeCell ref="B53:G53"/>
    <mergeCell ref="B54:G54"/>
    <mergeCell ref="B55:G55"/>
    <mergeCell ref="B56:G56"/>
    <mergeCell ref="B57:G57"/>
    <mergeCell ref="B58:G58"/>
    <mergeCell ref="B47:G47"/>
    <mergeCell ref="B48:G48"/>
    <mergeCell ref="A49:G49"/>
    <mergeCell ref="B50:H50"/>
    <mergeCell ref="B51:H51"/>
    <mergeCell ref="B52:G52"/>
    <mergeCell ref="B41:G41"/>
    <mergeCell ref="B42:G42"/>
    <mergeCell ref="B43:G43"/>
    <mergeCell ref="B44:G44"/>
    <mergeCell ref="B45:G45"/>
    <mergeCell ref="B46:G46"/>
    <mergeCell ref="B34:G34"/>
    <mergeCell ref="B35:G35"/>
    <mergeCell ref="B36:G36"/>
    <mergeCell ref="B37:G37"/>
    <mergeCell ref="B39:G39"/>
    <mergeCell ref="B40:G40"/>
    <mergeCell ref="B29:G29"/>
    <mergeCell ref="B30:G30"/>
    <mergeCell ref="B31:G31"/>
    <mergeCell ref="B32:G32"/>
    <mergeCell ref="B33:G33"/>
    <mergeCell ref="A7:A9"/>
    <mergeCell ref="B7:H9"/>
    <mergeCell ref="A10:A16"/>
    <mergeCell ref="B10:H10"/>
    <mergeCell ref="B11:H16"/>
    <mergeCell ref="B27:H27"/>
    <mergeCell ref="A1:H2"/>
    <mergeCell ref="A3:A4"/>
    <mergeCell ref="B3:C4"/>
    <mergeCell ref="D3:E4"/>
    <mergeCell ref="F3:H4"/>
    <mergeCell ref="B5:C5"/>
    <mergeCell ref="D5:E5"/>
    <mergeCell ref="F5:H5"/>
    <mergeCell ref="B28:G28"/>
    <mergeCell ref="B6:H6"/>
    <mergeCell ref="A18:G18"/>
    <mergeCell ref="A20:A21"/>
    <mergeCell ref="B20:D21"/>
    <mergeCell ref="E21:H21"/>
    <mergeCell ref="A22:A23"/>
    <mergeCell ref="B22:D23"/>
    <mergeCell ref="F22:H22"/>
    <mergeCell ref="F23:H23"/>
    <mergeCell ref="A24:A25"/>
    <mergeCell ref="B24:D25"/>
    <mergeCell ref="F24:H24"/>
    <mergeCell ref="F25:H25"/>
  </mergeCells>
  <conditionalFormatting sqref="B6:H6">
    <cfRule type="expression" dxfId="32" priority="1">
      <formula>B6&lt;&gt;""</formula>
    </cfRule>
  </conditionalFormatting>
  <pageMargins left="0.7" right="0.7" top="0.75" bottom="0.75" header="0.3" footer="0.3"/>
  <pageSetup scale="88" fitToHeight="0" orientation="landscape" r:id="rId1"/>
  <headerFooter>
    <oddHeader>&amp;L&amp;KFF0000(Exercise Name)&amp;R&amp;K000000&amp;D</oddHeader>
    <oddFooter xml:space="preserve">&amp;LExercise Evaluation Guide&amp;R&amp;KFF0000(Jurisdiction) </oddFooter>
  </headerFooter>
  <rowBreaks count="7" manualBreakCount="7">
    <brk id="26" max="16383" man="1"/>
    <brk id="50" max="16383" man="1"/>
    <brk id="74" max="16383" man="1"/>
    <brk id="98" max="16383" man="1"/>
    <brk id="122" max="16383" man="1"/>
    <brk id="146" max="16383" man="1"/>
    <brk id="15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12CF78A8-468A-43C9-8FAC-389D1ED79ED1}">
          <x14:formula1>
            <xm:f>ENUM!$L$2:$L$6</xm:f>
          </x14:formula1>
          <xm:sqref>H48:H49 H92 H165 H29 H31 H33 H35 H37:H38 H40 H42 H44 H46 H53 H55 H57 H59 H61:H62 H64 H66 H96:H97 H77 H79 H81 H83 H85:H86 H88 H90 H70 H101 H103 H105 H107 H109:H110 H112 H114 H116 H118 H136 H125 H127 H129 H131 H133:H134 H94 H68 H72:H73 H120:H121 H167:H168 H149 H151 H153 H155 H157 H159 H161 H163 H144:H145 H138 H140 H142 H18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5FE2-8BB3-4C37-8D5B-38C8AAE91703}">
  <sheetPr>
    <tabColor theme="7" tint="0.39997558519241921"/>
    <pageSetUpPr fitToPage="1"/>
  </sheetPr>
  <dimension ref="A1:M169"/>
  <sheetViews>
    <sheetView view="pageLayout" zoomScaleNormal="100" zoomScaleSheetLayoutView="100" workbookViewId="0">
      <selection activeCell="A27" sqref="A27"/>
    </sheetView>
  </sheetViews>
  <sheetFormatPr defaultRowHeight="15"/>
  <cols>
    <col min="1" max="1" width="23.85546875" style="57" customWidth="1"/>
    <col min="2" max="2" width="17.85546875" customWidth="1"/>
    <col min="3" max="6" width="15.7109375" customWidth="1"/>
    <col min="7" max="7" width="23.85546875" customWidth="1"/>
    <col min="8" max="8" width="9.140625" style="57"/>
  </cols>
  <sheetData>
    <row r="1" spans="1:13">
      <c r="A1" s="399" t="s">
        <v>156</v>
      </c>
      <c r="B1" s="400"/>
      <c r="C1" s="400"/>
      <c r="D1" s="400"/>
      <c r="E1" s="400"/>
      <c r="F1" s="400"/>
      <c r="G1" s="400"/>
      <c r="H1" s="401"/>
      <c r="I1" s="3"/>
      <c r="J1" s="3"/>
      <c r="K1" s="3"/>
      <c r="L1" s="3"/>
      <c r="M1" s="3"/>
    </row>
    <row r="2" spans="1:13" ht="15.75" thickBot="1">
      <c r="A2" s="509"/>
      <c r="B2" s="430"/>
      <c r="C2" s="430"/>
      <c r="D2" s="430"/>
      <c r="E2" s="430"/>
      <c r="F2" s="430"/>
      <c r="G2" s="430"/>
      <c r="H2" s="431"/>
      <c r="I2" s="3"/>
      <c r="J2" s="3"/>
      <c r="K2" s="3"/>
      <c r="L2" s="3"/>
      <c r="M2" s="3"/>
    </row>
    <row r="3" spans="1:13">
      <c r="A3" s="507" t="s">
        <v>93</v>
      </c>
      <c r="B3" s="510" t="str">
        <f>'Notification Form'!F12&amp;""</f>
        <v/>
      </c>
      <c r="C3" s="511"/>
      <c r="D3" s="535" t="s">
        <v>335</v>
      </c>
      <c r="E3" s="536"/>
      <c r="F3" s="510" t="str">
        <f>'Notification Form'!F18&amp;""</f>
        <v/>
      </c>
      <c r="G3" s="539"/>
      <c r="H3" s="511"/>
      <c r="I3" s="1"/>
      <c r="J3" s="1"/>
      <c r="K3" s="1"/>
      <c r="L3" s="1"/>
      <c r="M3" s="1"/>
    </row>
    <row r="4" spans="1:13" ht="15.75" thickBot="1">
      <c r="A4" s="508"/>
      <c r="B4" s="512"/>
      <c r="C4" s="513"/>
      <c r="D4" s="537"/>
      <c r="E4" s="538"/>
      <c r="F4" s="512"/>
      <c r="G4" s="540"/>
      <c r="H4" s="513"/>
      <c r="I4" s="1"/>
      <c r="J4" s="1"/>
      <c r="K4" s="1"/>
      <c r="L4" s="1"/>
      <c r="M4" s="1"/>
    </row>
    <row r="5" spans="1:13" ht="28.7" customHeight="1" thickBot="1">
      <c r="A5" s="32" t="s">
        <v>101</v>
      </c>
      <c r="B5" s="514">
        <f>'Notification Form'!C22</f>
        <v>0</v>
      </c>
      <c r="C5" s="515"/>
      <c r="D5" s="543" t="s">
        <v>100</v>
      </c>
      <c r="E5" s="544"/>
      <c r="F5" s="541" t="str">
        <f>'Notification Form'!F21&amp;""</f>
        <v/>
      </c>
      <c r="G5" s="541"/>
      <c r="H5" s="542"/>
      <c r="I5" s="1"/>
      <c r="J5" s="1"/>
      <c r="K5" s="1"/>
      <c r="L5" s="1"/>
      <c r="M5" s="1"/>
    </row>
    <row r="6" spans="1:13" ht="36" customHeight="1" thickBot="1">
      <c r="A6" s="33" t="s">
        <v>368</v>
      </c>
      <c r="B6" s="545"/>
      <c r="C6" s="545"/>
      <c r="D6" s="545"/>
      <c r="E6" s="545"/>
      <c r="F6" s="545"/>
      <c r="G6" s="545"/>
      <c r="H6" s="546"/>
      <c r="I6" s="1"/>
      <c r="J6" s="1"/>
      <c r="K6" s="1"/>
      <c r="L6" s="1"/>
      <c r="M6" s="1"/>
    </row>
    <row r="7" spans="1:13">
      <c r="A7" s="507" t="s">
        <v>342</v>
      </c>
      <c r="B7" s="572" t="str">
        <f>"4. " &amp; 'Exercise Overview'!D20&amp;""</f>
        <v xml:space="preserve">4. </v>
      </c>
      <c r="C7" s="573"/>
      <c r="D7" s="573"/>
      <c r="E7" s="573"/>
      <c r="F7" s="573"/>
      <c r="G7" s="573"/>
      <c r="H7" s="574"/>
      <c r="I7" s="1"/>
      <c r="J7" s="1"/>
      <c r="K7" s="1"/>
      <c r="L7" s="1"/>
      <c r="M7" s="1"/>
    </row>
    <row r="8" spans="1:13">
      <c r="A8" s="516"/>
      <c r="B8" s="575"/>
      <c r="C8" s="576"/>
      <c r="D8" s="576"/>
      <c r="E8" s="576"/>
      <c r="F8" s="576"/>
      <c r="G8" s="576"/>
      <c r="H8" s="577"/>
      <c r="I8" s="1"/>
      <c r="J8" s="1"/>
      <c r="K8" s="1"/>
      <c r="L8" s="1"/>
      <c r="M8" s="1"/>
    </row>
    <row r="9" spans="1:13" ht="15.75" thickBot="1">
      <c r="A9" s="508"/>
      <c r="B9" s="578"/>
      <c r="C9" s="579"/>
      <c r="D9" s="579"/>
      <c r="E9" s="579"/>
      <c r="F9" s="579"/>
      <c r="G9" s="579"/>
      <c r="H9" s="580"/>
      <c r="I9" s="1"/>
      <c r="J9" s="1"/>
      <c r="K9" s="1"/>
      <c r="L9" s="1"/>
      <c r="M9" s="1"/>
    </row>
    <row r="10" spans="1:13" ht="18" customHeight="1">
      <c r="A10" s="507" t="s">
        <v>170</v>
      </c>
      <c r="B10" s="517" t="str">
        <f>"4. " &amp; 'Notification Form'!F17</f>
        <v xml:space="preserve">4. </v>
      </c>
      <c r="C10" s="518"/>
      <c r="D10" s="518"/>
      <c r="E10" s="518"/>
      <c r="F10" s="518"/>
      <c r="G10" s="518"/>
      <c r="H10" s="519"/>
      <c r="I10" s="1"/>
      <c r="J10" s="1"/>
      <c r="K10" s="1"/>
      <c r="L10" s="1"/>
      <c r="M10" s="1"/>
    </row>
    <row r="11" spans="1:13" ht="14.25" customHeight="1">
      <c r="A11" s="516"/>
      <c r="B11" s="529" t="e">
        <f>IF(ISBLANK(B10)," ",VLOOKUP('Notification Form'!F17,ENUM!$N$1:$O$32,2,FALSE))</f>
        <v>#N/A</v>
      </c>
      <c r="C11" s="530"/>
      <c r="D11" s="530"/>
      <c r="E11" s="530"/>
      <c r="F11" s="530"/>
      <c r="G11" s="530"/>
      <c r="H11" s="531"/>
      <c r="I11" s="1"/>
      <c r="J11" s="1"/>
      <c r="K11" s="1"/>
      <c r="L11" s="1"/>
      <c r="M11" s="1"/>
    </row>
    <row r="12" spans="1:13" ht="14.25" customHeight="1">
      <c r="A12" s="516"/>
      <c r="B12" s="529"/>
      <c r="C12" s="530"/>
      <c r="D12" s="530"/>
      <c r="E12" s="530"/>
      <c r="F12" s="530"/>
      <c r="G12" s="530"/>
      <c r="H12" s="531"/>
      <c r="I12" s="1"/>
      <c r="J12" s="1"/>
      <c r="K12" s="1"/>
      <c r="L12" s="1"/>
      <c r="M12" s="1"/>
    </row>
    <row r="13" spans="1:13" ht="14.25" customHeight="1">
      <c r="A13" s="516"/>
      <c r="B13" s="529"/>
      <c r="C13" s="530"/>
      <c r="D13" s="530"/>
      <c r="E13" s="530"/>
      <c r="F13" s="530"/>
      <c r="G13" s="530"/>
      <c r="H13" s="531"/>
      <c r="I13" s="1"/>
      <c r="J13" s="1"/>
      <c r="K13" s="1"/>
      <c r="L13" s="1"/>
      <c r="M13" s="1"/>
    </row>
    <row r="14" spans="1:13" ht="14.25" customHeight="1">
      <c r="A14" s="516"/>
      <c r="B14" s="529"/>
      <c r="C14" s="530"/>
      <c r="D14" s="530"/>
      <c r="E14" s="530"/>
      <c r="F14" s="530"/>
      <c r="G14" s="530"/>
      <c r="H14" s="531"/>
      <c r="I14" s="1"/>
      <c r="J14" s="1"/>
      <c r="K14" s="1"/>
      <c r="L14" s="1"/>
      <c r="M14" s="1"/>
    </row>
    <row r="15" spans="1:13" ht="14.25" customHeight="1">
      <c r="A15" s="516"/>
      <c r="B15" s="529"/>
      <c r="C15" s="530"/>
      <c r="D15" s="530"/>
      <c r="E15" s="530"/>
      <c r="F15" s="530"/>
      <c r="G15" s="530"/>
      <c r="H15" s="531"/>
      <c r="I15" s="1"/>
      <c r="J15" s="1"/>
      <c r="K15" s="1"/>
      <c r="L15" s="1"/>
      <c r="M15" s="1"/>
    </row>
    <row r="16" spans="1:13" ht="14.25" customHeight="1" thickBot="1">
      <c r="A16" s="508"/>
      <c r="B16" s="532"/>
      <c r="C16" s="533"/>
      <c r="D16" s="533"/>
      <c r="E16" s="533"/>
      <c r="F16" s="533"/>
      <c r="G16" s="533"/>
      <c r="H16" s="534"/>
      <c r="I16" s="1"/>
      <c r="J16" s="1"/>
      <c r="K16" s="1"/>
      <c r="L16" s="1"/>
      <c r="M16" s="1"/>
    </row>
    <row r="17" spans="1:13" ht="97.5" customHeight="1" thickBot="1">
      <c r="A17" s="222"/>
      <c r="B17" s="34"/>
      <c r="C17" s="34"/>
      <c r="D17" s="34"/>
      <c r="E17" s="34"/>
      <c r="F17" s="34"/>
      <c r="G17" s="34"/>
      <c r="H17" s="34"/>
      <c r="I17" s="1"/>
      <c r="J17" s="1"/>
      <c r="K17" s="1"/>
      <c r="L17" s="1"/>
      <c r="M17" s="1"/>
    </row>
    <row r="18" spans="1:13" ht="27" customHeight="1" thickBot="1">
      <c r="A18" s="459" t="s">
        <v>163</v>
      </c>
      <c r="B18" s="460"/>
      <c r="C18" s="460"/>
      <c r="D18" s="460"/>
      <c r="E18" s="460"/>
      <c r="F18" s="460"/>
      <c r="G18" s="461"/>
      <c r="H18" s="100"/>
      <c r="I18" s="1"/>
      <c r="J18" s="1"/>
      <c r="K18" s="1"/>
      <c r="L18" s="1"/>
      <c r="M18" s="1"/>
    </row>
    <row r="19" spans="1:13" ht="15.75" customHeight="1" thickBot="1">
      <c r="A19" s="50"/>
      <c r="B19" s="131"/>
      <c r="C19" s="131"/>
      <c r="D19" s="131"/>
      <c r="E19" s="131"/>
      <c r="F19" s="131"/>
      <c r="G19" s="131"/>
      <c r="H19" s="52"/>
      <c r="I19" s="1"/>
      <c r="J19" s="1"/>
      <c r="K19" s="1"/>
      <c r="L19" s="1"/>
      <c r="M19" s="1"/>
    </row>
    <row r="20" spans="1:13" ht="15.75" customHeight="1" thickBot="1">
      <c r="A20" s="462" t="s">
        <v>164</v>
      </c>
      <c r="B20" s="464"/>
      <c r="C20" s="464"/>
      <c r="D20" s="464"/>
      <c r="E20" s="132"/>
      <c r="F20" s="132"/>
      <c r="G20" s="132"/>
      <c r="H20" s="54"/>
      <c r="I20" s="1"/>
      <c r="J20" s="1"/>
      <c r="K20" s="1"/>
      <c r="L20" s="1"/>
      <c r="M20" s="1"/>
    </row>
    <row r="21" spans="1:13" ht="18.75" customHeight="1">
      <c r="A21" s="463"/>
      <c r="B21" s="465"/>
      <c r="C21" s="465"/>
      <c r="D21" s="465"/>
      <c r="E21" s="466" t="s">
        <v>166</v>
      </c>
      <c r="F21" s="467"/>
      <c r="G21" s="467"/>
      <c r="H21" s="468"/>
      <c r="I21" s="1"/>
      <c r="J21" s="1"/>
      <c r="K21" s="1"/>
      <c r="L21" s="1"/>
      <c r="M21" s="1"/>
    </row>
    <row r="22" spans="1:13" ht="16.5" customHeight="1">
      <c r="A22" s="469" t="s">
        <v>165</v>
      </c>
      <c r="B22" s="470"/>
      <c r="C22" s="470"/>
      <c r="D22" s="471"/>
      <c r="E22" s="55" t="s">
        <v>167</v>
      </c>
      <c r="F22" s="472" t="s">
        <v>346</v>
      </c>
      <c r="G22" s="473"/>
      <c r="H22" s="474"/>
      <c r="I22" s="1"/>
      <c r="J22" s="1"/>
      <c r="K22" s="1"/>
      <c r="L22" s="1"/>
      <c r="M22" s="1"/>
    </row>
    <row r="23" spans="1:13" ht="15.75" customHeight="1">
      <c r="A23" s="469"/>
      <c r="B23" s="470"/>
      <c r="C23" s="470"/>
      <c r="D23" s="471"/>
      <c r="E23" s="55" t="s">
        <v>113</v>
      </c>
      <c r="F23" s="472" t="s">
        <v>525</v>
      </c>
      <c r="G23" s="473"/>
      <c r="H23" s="474"/>
      <c r="I23" s="1"/>
      <c r="J23" s="1"/>
      <c r="K23" s="1"/>
      <c r="L23" s="1"/>
      <c r="M23" s="1"/>
    </row>
    <row r="24" spans="1:13" ht="15.75" customHeight="1">
      <c r="A24" s="475"/>
      <c r="B24" s="567"/>
      <c r="C24" s="567"/>
      <c r="D24" s="568"/>
      <c r="E24" s="55" t="s">
        <v>168</v>
      </c>
      <c r="F24" s="472" t="s">
        <v>347</v>
      </c>
      <c r="G24" s="473"/>
      <c r="H24" s="474"/>
      <c r="I24" s="1"/>
      <c r="J24" s="1"/>
      <c r="K24" s="1"/>
      <c r="L24" s="1"/>
      <c r="M24" s="1"/>
    </row>
    <row r="25" spans="1:13" ht="15.75" customHeight="1" thickBot="1">
      <c r="A25" s="476"/>
      <c r="B25" s="569"/>
      <c r="C25" s="569"/>
      <c r="D25" s="570"/>
      <c r="E25" s="56" t="s">
        <v>169</v>
      </c>
      <c r="F25" s="481" t="s">
        <v>348</v>
      </c>
      <c r="G25" s="482"/>
      <c r="H25" s="483"/>
      <c r="I25" s="1"/>
      <c r="J25" s="1"/>
      <c r="K25" s="1"/>
      <c r="L25" s="1"/>
      <c r="M25" s="1"/>
    </row>
    <row r="26" spans="1:13" ht="22.5" customHeight="1" thickBot="1">
      <c r="A26" s="222"/>
      <c r="B26" s="34"/>
      <c r="C26" s="34"/>
      <c r="D26" s="34"/>
      <c r="E26" s="34"/>
      <c r="F26" s="34"/>
      <c r="G26" s="34"/>
      <c r="H26" s="34"/>
      <c r="I26" s="1"/>
      <c r="J26" s="1"/>
      <c r="K26" s="1"/>
      <c r="L26" s="1"/>
      <c r="M26" s="1"/>
    </row>
    <row r="27" spans="1:13" ht="30" customHeight="1">
      <c r="A27" s="35" t="s">
        <v>157</v>
      </c>
      <c r="B27" s="489"/>
      <c r="C27" s="489"/>
      <c r="D27" s="489"/>
      <c r="E27" s="489"/>
      <c r="F27" s="489"/>
      <c r="G27" s="489"/>
      <c r="H27" s="490"/>
      <c r="I27" s="1"/>
      <c r="J27" s="1"/>
      <c r="K27" s="1"/>
      <c r="L27" s="1"/>
      <c r="M27" s="1"/>
    </row>
    <row r="28" spans="1:13" ht="30" customHeight="1">
      <c r="A28" s="36" t="s">
        <v>344</v>
      </c>
      <c r="B28" s="493"/>
      <c r="C28" s="493"/>
      <c r="D28" s="493"/>
      <c r="E28" s="493"/>
      <c r="F28" s="493"/>
      <c r="G28" s="493"/>
      <c r="H28" s="37" t="s">
        <v>162</v>
      </c>
      <c r="I28" s="1"/>
      <c r="J28" s="1"/>
      <c r="K28" s="1"/>
      <c r="L28" s="1"/>
      <c r="M28" s="1"/>
    </row>
    <row r="29" spans="1:13" ht="60">
      <c r="A29" s="36" t="s">
        <v>587</v>
      </c>
      <c r="B29" s="493"/>
      <c r="C29" s="493"/>
      <c r="D29" s="493"/>
      <c r="E29" s="493"/>
      <c r="F29" s="493"/>
      <c r="G29" s="493"/>
      <c r="H29" s="38"/>
      <c r="I29" s="1"/>
      <c r="J29" s="1"/>
      <c r="K29" s="1"/>
      <c r="L29" s="1"/>
      <c r="M29" s="1"/>
    </row>
    <row r="30" spans="1:13" ht="30" customHeight="1">
      <c r="A30" s="36" t="s">
        <v>277</v>
      </c>
      <c r="B30" s="493"/>
      <c r="C30" s="493"/>
      <c r="D30" s="493"/>
      <c r="E30" s="493"/>
      <c r="F30" s="493"/>
      <c r="G30" s="493"/>
      <c r="H30" s="37" t="s">
        <v>162</v>
      </c>
      <c r="I30" s="1"/>
      <c r="J30" s="1"/>
      <c r="K30" s="1"/>
      <c r="L30" s="1"/>
      <c r="M30" s="1"/>
    </row>
    <row r="31" spans="1:13" ht="60">
      <c r="A31" s="36" t="s">
        <v>587</v>
      </c>
      <c r="B31" s="493"/>
      <c r="C31" s="493"/>
      <c r="D31" s="493"/>
      <c r="E31" s="493"/>
      <c r="F31" s="493"/>
      <c r="G31" s="493"/>
      <c r="H31" s="38"/>
      <c r="I31" s="1"/>
      <c r="J31" s="1"/>
      <c r="K31" s="1"/>
      <c r="L31" s="1"/>
      <c r="M31" s="1"/>
    </row>
    <row r="32" spans="1:13" ht="30" customHeight="1">
      <c r="A32" s="36" t="s">
        <v>521</v>
      </c>
      <c r="B32" s="493"/>
      <c r="C32" s="493"/>
      <c r="D32" s="493"/>
      <c r="E32" s="493"/>
      <c r="F32" s="493"/>
      <c r="G32" s="493"/>
      <c r="H32" s="37" t="s">
        <v>162</v>
      </c>
      <c r="I32" s="1"/>
      <c r="J32" s="1"/>
      <c r="K32" s="1"/>
      <c r="L32" s="1"/>
      <c r="M32" s="1"/>
    </row>
    <row r="33" spans="1:13" ht="60">
      <c r="A33" s="36" t="s">
        <v>587</v>
      </c>
      <c r="B33" s="493"/>
      <c r="C33" s="493"/>
      <c r="D33" s="493"/>
      <c r="E33" s="493"/>
      <c r="F33" s="493"/>
      <c r="G33" s="493"/>
      <c r="H33" s="38"/>
      <c r="I33" s="1"/>
      <c r="J33" s="1"/>
      <c r="K33" s="1"/>
      <c r="L33" s="1"/>
      <c r="M33" s="1"/>
    </row>
    <row r="34" spans="1:13" ht="30" customHeight="1">
      <c r="A34" s="36" t="s">
        <v>278</v>
      </c>
      <c r="B34" s="493"/>
      <c r="C34" s="493"/>
      <c r="D34" s="493"/>
      <c r="E34" s="493"/>
      <c r="F34" s="493"/>
      <c r="G34" s="493"/>
      <c r="H34" s="37" t="s">
        <v>162</v>
      </c>
      <c r="I34" s="1"/>
      <c r="J34" s="1"/>
      <c r="K34" s="1"/>
      <c r="L34" s="1"/>
      <c r="M34" s="1"/>
    </row>
    <row r="35" spans="1:13" ht="60">
      <c r="A35" s="36" t="s">
        <v>587</v>
      </c>
      <c r="B35" s="493"/>
      <c r="C35" s="493"/>
      <c r="D35" s="493"/>
      <c r="E35" s="493"/>
      <c r="F35" s="493"/>
      <c r="G35" s="493"/>
      <c r="H35" s="38"/>
      <c r="I35" s="1"/>
      <c r="J35" s="1"/>
      <c r="K35" s="1"/>
      <c r="L35" s="1"/>
      <c r="M35" s="1"/>
    </row>
    <row r="36" spans="1:13" ht="30" customHeight="1">
      <c r="A36" s="36" t="s">
        <v>522</v>
      </c>
      <c r="B36" s="493"/>
      <c r="C36" s="493"/>
      <c r="D36" s="493"/>
      <c r="E36" s="493"/>
      <c r="F36" s="493"/>
      <c r="G36" s="493"/>
      <c r="H36" s="37" t="s">
        <v>162</v>
      </c>
      <c r="I36" s="1"/>
      <c r="J36" s="1"/>
      <c r="K36" s="1"/>
      <c r="L36" s="1"/>
      <c r="M36" s="1"/>
    </row>
    <row r="37" spans="1:13" ht="60.75" thickBot="1">
      <c r="A37" s="36" t="s">
        <v>587</v>
      </c>
      <c r="B37" s="494"/>
      <c r="C37" s="494"/>
      <c r="D37" s="494"/>
      <c r="E37" s="494"/>
      <c r="F37" s="494"/>
      <c r="G37" s="494"/>
      <c r="H37" s="45"/>
      <c r="I37" s="1"/>
      <c r="J37" s="1"/>
      <c r="K37" s="1"/>
      <c r="L37" s="1"/>
      <c r="M37" s="1"/>
    </row>
    <row r="38" spans="1:13" ht="70.5" customHeight="1" thickBot="1">
      <c r="A38" s="40"/>
      <c r="B38" s="224"/>
      <c r="C38" s="224"/>
      <c r="D38" s="224"/>
      <c r="E38" s="224"/>
      <c r="F38" s="224"/>
      <c r="G38" s="224"/>
      <c r="H38" s="225"/>
      <c r="I38" s="1"/>
      <c r="J38" s="1"/>
      <c r="K38" s="1"/>
      <c r="L38" s="1"/>
      <c r="M38" s="1"/>
    </row>
    <row r="39" spans="1:13" ht="30" customHeight="1">
      <c r="A39" s="43" t="s">
        <v>279</v>
      </c>
      <c r="B39" s="495"/>
      <c r="C39" s="495"/>
      <c r="D39" s="495"/>
      <c r="E39" s="495"/>
      <c r="F39" s="495"/>
      <c r="G39" s="495"/>
      <c r="H39" s="44" t="s">
        <v>162</v>
      </c>
      <c r="I39" s="1"/>
      <c r="J39" s="1"/>
      <c r="K39" s="1"/>
      <c r="L39" s="1"/>
      <c r="M39" s="1"/>
    </row>
    <row r="40" spans="1:13" ht="60">
      <c r="A40" s="36" t="s">
        <v>587</v>
      </c>
      <c r="B40" s="493"/>
      <c r="C40" s="493"/>
      <c r="D40" s="493"/>
      <c r="E40" s="493"/>
      <c r="F40" s="493"/>
      <c r="G40" s="493"/>
      <c r="H40" s="38"/>
      <c r="I40" s="1"/>
      <c r="J40" s="1"/>
      <c r="K40" s="1"/>
      <c r="L40" s="1"/>
      <c r="M40" s="1"/>
    </row>
    <row r="41" spans="1:13" ht="30" customHeight="1">
      <c r="A41" s="36" t="s">
        <v>523</v>
      </c>
      <c r="B41" s="493"/>
      <c r="C41" s="493"/>
      <c r="D41" s="493"/>
      <c r="E41" s="493"/>
      <c r="F41" s="493"/>
      <c r="G41" s="493"/>
      <c r="H41" s="37" t="s">
        <v>162</v>
      </c>
      <c r="I41" s="1"/>
      <c r="J41" s="1"/>
      <c r="K41" s="1"/>
      <c r="L41" s="1"/>
      <c r="M41" s="1"/>
    </row>
    <row r="42" spans="1:13" ht="60">
      <c r="A42" s="36" t="s">
        <v>587</v>
      </c>
      <c r="B42" s="493"/>
      <c r="C42" s="493"/>
      <c r="D42" s="493"/>
      <c r="E42" s="493"/>
      <c r="F42" s="493"/>
      <c r="G42" s="493"/>
      <c r="H42" s="38"/>
      <c r="I42" s="1"/>
      <c r="J42" s="1"/>
      <c r="K42" s="1"/>
      <c r="L42" s="1"/>
      <c r="M42" s="1"/>
    </row>
    <row r="43" spans="1:13" ht="30" customHeight="1">
      <c r="A43" s="36" t="s">
        <v>280</v>
      </c>
      <c r="B43" s="493"/>
      <c r="C43" s="493"/>
      <c r="D43" s="493"/>
      <c r="E43" s="493"/>
      <c r="F43" s="493"/>
      <c r="G43" s="493"/>
      <c r="H43" s="37" t="s">
        <v>162</v>
      </c>
      <c r="I43" s="1"/>
      <c r="J43" s="1"/>
      <c r="K43" s="1"/>
      <c r="L43" s="1"/>
      <c r="M43" s="1"/>
    </row>
    <row r="44" spans="1:13" ht="60">
      <c r="A44" s="36" t="s">
        <v>587</v>
      </c>
      <c r="B44" s="493"/>
      <c r="C44" s="493"/>
      <c r="D44" s="493"/>
      <c r="E44" s="493"/>
      <c r="F44" s="493"/>
      <c r="G44" s="493"/>
      <c r="H44" s="38"/>
      <c r="I44" s="1"/>
      <c r="J44" s="1"/>
      <c r="K44" s="1"/>
      <c r="L44" s="1"/>
      <c r="M44" s="1"/>
    </row>
    <row r="45" spans="1:13" ht="30" customHeight="1">
      <c r="A45" s="36" t="s">
        <v>281</v>
      </c>
      <c r="B45" s="493"/>
      <c r="C45" s="493"/>
      <c r="D45" s="493"/>
      <c r="E45" s="493"/>
      <c r="F45" s="493"/>
      <c r="G45" s="493"/>
      <c r="H45" s="37" t="s">
        <v>162</v>
      </c>
      <c r="I45" s="1"/>
      <c r="J45" s="1"/>
      <c r="K45" s="1"/>
      <c r="L45" s="1"/>
      <c r="M45" s="1"/>
    </row>
    <row r="46" spans="1:13" ht="60">
      <c r="A46" s="36" t="s">
        <v>587</v>
      </c>
      <c r="B46" s="493"/>
      <c r="C46" s="493"/>
      <c r="D46" s="493"/>
      <c r="E46" s="493"/>
      <c r="F46" s="493"/>
      <c r="G46" s="493"/>
      <c r="H46" s="38"/>
      <c r="I46" s="1"/>
      <c r="J46" s="1"/>
      <c r="K46" s="1"/>
      <c r="L46" s="1"/>
      <c r="M46" s="1"/>
    </row>
    <row r="47" spans="1:13" ht="30" customHeight="1">
      <c r="A47" s="36" t="s">
        <v>282</v>
      </c>
      <c r="B47" s="493"/>
      <c r="C47" s="493"/>
      <c r="D47" s="493"/>
      <c r="E47" s="493"/>
      <c r="F47" s="493"/>
      <c r="G47" s="493"/>
      <c r="H47" s="37" t="s">
        <v>162</v>
      </c>
      <c r="I47" s="1"/>
      <c r="J47" s="1"/>
      <c r="K47" s="1"/>
      <c r="L47" s="1"/>
      <c r="M47" s="1"/>
    </row>
    <row r="48" spans="1:13" ht="60.75" thickBot="1">
      <c r="A48" s="36" t="s">
        <v>587</v>
      </c>
      <c r="B48" s="494"/>
      <c r="C48" s="494"/>
      <c r="D48" s="494"/>
      <c r="E48" s="494"/>
      <c r="F48" s="494"/>
      <c r="G48" s="494"/>
      <c r="H48" s="45"/>
      <c r="I48" s="1"/>
      <c r="J48" s="1"/>
      <c r="K48" s="1"/>
      <c r="L48" s="1"/>
      <c r="M48" s="1"/>
    </row>
    <row r="49" spans="1:13" ht="27" thickBot="1">
      <c r="A49" s="526" t="s">
        <v>283</v>
      </c>
      <c r="B49" s="527"/>
      <c r="C49" s="527"/>
      <c r="D49" s="527"/>
      <c r="E49" s="527"/>
      <c r="F49" s="527"/>
      <c r="G49" s="528"/>
      <c r="H49" s="99"/>
      <c r="I49" s="1"/>
      <c r="J49" s="1"/>
      <c r="K49" s="1"/>
      <c r="L49" s="1"/>
      <c r="M49" s="1"/>
    </row>
    <row r="50" spans="1:13" ht="60.75" customHeight="1" thickBot="1">
      <c r="A50" s="39" t="s">
        <v>524</v>
      </c>
      <c r="B50" s="484"/>
      <c r="C50" s="484"/>
      <c r="D50" s="484"/>
      <c r="E50" s="484"/>
      <c r="F50" s="484"/>
      <c r="G50" s="484"/>
      <c r="H50" s="497"/>
      <c r="I50" s="1"/>
      <c r="J50" s="1"/>
      <c r="K50" s="1"/>
      <c r="L50" s="1"/>
      <c r="M50" s="1"/>
    </row>
    <row r="51" spans="1:13" ht="38.25" customHeight="1">
      <c r="A51" s="35" t="s">
        <v>158</v>
      </c>
      <c r="B51" s="489"/>
      <c r="C51" s="489"/>
      <c r="D51" s="489"/>
      <c r="E51" s="489"/>
      <c r="F51" s="489"/>
      <c r="G51" s="489"/>
      <c r="H51" s="490"/>
      <c r="I51" s="1"/>
      <c r="J51" s="1"/>
      <c r="K51" s="1"/>
      <c r="L51" s="1"/>
      <c r="M51" s="1"/>
    </row>
    <row r="52" spans="1:13" ht="30" customHeight="1">
      <c r="A52" s="36" t="s">
        <v>344</v>
      </c>
      <c r="B52" s="493"/>
      <c r="C52" s="493"/>
      <c r="D52" s="493"/>
      <c r="E52" s="493"/>
      <c r="F52" s="493"/>
      <c r="G52" s="493"/>
      <c r="H52" s="37" t="s">
        <v>162</v>
      </c>
      <c r="I52" s="1"/>
      <c r="J52" s="1"/>
      <c r="K52" s="1"/>
      <c r="L52" s="1"/>
      <c r="M52" s="1"/>
    </row>
    <row r="53" spans="1:13" ht="60">
      <c r="A53" s="36" t="s">
        <v>587</v>
      </c>
      <c r="B53" s="493"/>
      <c r="C53" s="493"/>
      <c r="D53" s="493"/>
      <c r="E53" s="493"/>
      <c r="F53" s="493"/>
      <c r="G53" s="493"/>
      <c r="H53" s="38"/>
      <c r="I53" s="1"/>
      <c r="J53" s="1"/>
      <c r="K53" s="1"/>
      <c r="L53" s="1"/>
      <c r="M53" s="1"/>
    </row>
    <row r="54" spans="1:13" ht="30" customHeight="1">
      <c r="A54" s="36" t="s">
        <v>277</v>
      </c>
      <c r="B54" s="493"/>
      <c r="C54" s="493"/>
      <c r="D54" s="493"/>
      <c r="E54" s="493"/>
      <c r="F54" s="493"/>
      <c r="G54" s="493"/>
      <c r="H54" s="37" t="s">
        <v>162</v>
      </c>
      <c r="I54" s="1"/>
      <c r="J54" s="1"/>
      <c r="K54" s="1"/>
      <c r="L54" s="1"/>
      <c r="M54" s="1"/>
    </row>
    <row r="55" spans="1:13" ht="60">
      <c r="A55" s="36" t="s">
        <v>587</v>
      </c>
      <c r="B55" s="493"/>
      <c r="C55" s="493"/>
      <c r="D55" s="493"/>
      <c r="E55" s="493"/>
      <c r="F55" s="493"/>
      <c r="G55" s="493"/>
      <c r="H55" s="38"/>
      <c r="I55" s="1"/>
      <c r="J55" s="1"/>
      <c r="K55" s="1"/>
      <c r="L55" s="1"/>
      <c r="M55" s="1"/>
    </row>
    <row r="56" spans="1:13" ht="30" customHeight="1">
      <c r="A56" s="36" t="s">
        <v>521</v>
      </c>
      <c r="B56" s="493"/>
      <c r="C56" s="493"/>
      <c r="D56" s="493"/>
      <c r="E56" s="493"/>
      <c r="F56" s="493"/>
      <c r="G56" s="493"/>
      <c r="H56" s="37" t="s">
        <v>162</v>
      </c>
      <c r="I56" s="1"/>
      <c r="J56" s="1"/>
      <c r="K56" s="1"/>
      <c r="L56" s="1"/>
      <c r="M56" s="1"/>
    </row>
    <row r="57" spans="1:13" ht="60">
      <c r="A57" s="36" t="s">
        <v>587</v>
      </c>
      <c r="B57" s="493"/>
      <c r="C57" s="493"/>
      <c r="D57" s="493"/>
      <c r="E57" s="493"/>
      <c r="F57" s="493"/>
      <c r="G57" s="493"/>
      <c r="H57" s="38"/>
      <c r="I57" s="1"/>
      <c r="J57" s="1"/>
      <c r="K57" s="1"/>
      <c r="L57" s="1"/>
      <c r="M57" s="1"/>
    </row>
    <row r="58" spans="1:13" ht="30" customHeight="1">
      <c r="A58" s="36" t="s">
        <v>278</v>
      </c>
      <c r="B58" s="493"/>
      <c r="C58" s="493"/>
      <c r="D58" s="493"/>
      <c r="E58" s="493"/>
      <c r="F58" s="493"/>
      <c r="G58" s="493"/>
      <c r="H58" s="37" t="s">
        <v>162</v>
      </c>
      <c r="I58" s="1"/>
      <c r="J58" s="1"/>
      <c r="K58" s="1"/>
      <c r="L58" s="1"/>
      <c r="M58" s="1"/>
    </row>
    <row r="59" spans="1:13" ht="60">
      <c r="A59" s="36" t="s">
        <v>587</v>
      </c>
      <c r="B59" s="493"/>
      <c r="C59" s="493"/>
      <c r="D59" s="493"/>
      <c r="E59" s="493"/>
      <c r="F59" s="493"/>
      <c r="G59" s="493"/>
      <c r="H59" s="38"/>
      <c r="I59" s="1"/>
      <c r="J59" s="1"/>
      <c r="K59" s="1"/>
      <c r="L59" s="1"/>
      <c r="M59" s="1"/>
    </row>
    <row r="60" spans="1:13" ht="30" customHeight="1">
      <c r="A60" s="36" t="s">
        <v>522</v>
      </c>
      <c r="B60" s="493"/>
      <c r="C60" s="493"/>
      <c r="D60" s="493"/>
      <c r="E60" s="493"/>
      <c r="F60" s="493"/>
      <c r="G60" s="493"/>
      <c r="H60" s="37" t="s">
        <v>162</v>
      </c>
      <c r="I60" s="1"/>
      <c r="J60" s="1"/>
      <c r="K60" s="1"/>
      <c r="L60" s="1"/>
      <c r="M60" s="1"/>
    </row>
    <row r="61" spans="1:13" ht="60.75" thickBot="1">
      <c r="A61" s="36" t="s">
        <v>587</v>
      </c>
      <c r="B61" s="494"/>
      <c r="C61" s="494"/>
      <c r="D61" s="494"/>
      <c r="E61" s="494"/>
      <c r="F61" s="494"/>
      <c r="G61" s="494"/>
      <c r="H61" s="45"/>
      <c r="I61" s="1"/>
      <c r="J61" s="1"/>
      <c r="K61" s="1"/>
      <c r="L61" s="1"/>
      <c r="M61" s="1"/>
    </row>
    <row r="62" spans="1:13" ht="59.25" customHeight="1" thickBot="1">
      <c r="A62" s="40"/>
      <c r="B62" s="130"/>
      <c r="C62" s="130"/>
      <c r="D62" s="130"/>
      <c r="E62" s="130"/>
      <c r="F62" s="130"/>
      <c r="G62" s="130"/>
      <c r="H62" s="42"/>
      <c r="I62" s="1"/>
      <c r="J62" s="1"/>
      <c r="K62" s="1"/>
      <c r="L62" s="1"/>
      <c r="M62" s="1"/>
    </row>
    <row r="63" spans="1:13" ht="30" customHeight="1">
      <c r="A63" s="43" t="s">
        <v>279</v>
      </c>
      <c r="B63" s="495"/>
      <c r="C63" s="495"/>
      <c r="D63" s="495"/>
      <c r="E63" s="495"/>
      <c r="F63" s="495"/>
      <c r="G63" s="495"/>
      <c r="H63" s="44" t="s">
        <v>162</v>
      </c>
      <c r="I63" s="1"/>
      <c r="J63" s="1"/>
      <c r="K63" s="1"/>
      <c r="L63" s="1"/>
      <c r="M63" s="1"/>
    </row>
    <row r="64" spans="1:13" ht="60">
      <c r="A64" s="36" t="s">
        <v>587</v>
      </c>
      <c r="B64" s="493"/>
      <c r="C64" s="493"/>
      <c r="D64" s="493"/>
      <c r="E64" s="493"/>
      <c r="F64" s="493"/>
      <c r="G64" s="493"/>
      <c r="H64" s="38"/>
      <c r="I64" s="1"/>
      <c r="J64" s="1"/>
      <c r="K64" s="1"/>
      <c r="L64" s="1"/>
      <c r="M64" s="1"/>
    </row>
    <row r="65" spans="1:13" ht="30" customHeight="1">
      <c r="A65" s="36" t="s">
        <v>523</v>
      </c>
      <c r="B65" s="493"/>
      <c r="C65" s="493"/>
      <c r="D65" s="493"/>
      <c r="E65" s="493"/>
      <c r="F65" s="493"/>
      <c r="G65" s="493"/>
      <c r="H65" s="37" t="s">
        <v>162</v>
      </c>
      <c r="I65" s="1"/>
      <c r="J65" s="1"/>
      <c r="K65" s="1"/>
      <c r="L65" s="1"/>
      <c r="M65" s="1"/>
    </row>
    <row r="66" spans="1:13" ht="60">
      <c r="A66" s="36" t="s">
        <v>587</v>
      </c>
      <c r="B66" s="493"/>
      <c r="C66" s="493"/>
      <c r="D66" s="493"/>
      <c r="E66" s="493"/>
      <c r="F66" s="493"/>
      <c r="G66" s="493"/>
      <c r="H66" s="38"/>
      <c r="I66" s="1"/>
      <c r="J66" s="1"/>
      <c r="K66" s="1"/>
      <c r="L66" s="1"/>
      <c r="M66" s="1"/>
    </row>
    <row r="67" spans="1:13" ht="30" customHeight="1">
      <c r="A67" s="36" t="s">
        <v>280</v>
      </c>
      <c r="B67" s="493"/>
      <c r="C67" s="493"/>
      <c r="D67" s="493"/>
      <c r="E67" s="493"/>
      <c r="F67" s="493"/>
      <c r="G67" s="493"/>
      <c r="H67" s="37" t="s">
        <v>162</v>
      </c>
      <c r="I67" s="1"/>
      <c r="J67" s="1"/>
      <c r="K67" s="1"/>
      <c r="L67" s="1"/>
      <c r="M67" s="1"/>
    </row>
    <row r="68" spans="1:13" ht="60">
      <c r="A68" s="36" t="s">
        <v>587</v>
      </c>
      <c r="B68" s="493"/>
      <c r="C68" s="493"/>
      <c r="D68" s="493"/>
      <c r="E68" s="493"/>
      <c r="F68" s="493"/>
      <c r="G68" s="493"/>
      <c r="H68" s="38"/>
      <c r="I68" s="1"/>
      <c r="J68" s="1"/>
      <c r="K68" s="1"/>
      <c r="L68" s="1"/>
      <c r="M68" s="1"/>
    </row>
    <row r="69" spans="1:13" ht="30" customHeight="1">
      <c r="A69" s="36" t="s">
        <v>281</v>
      </c>
      <c r="B69" s="493"/>
      <c r="C69" s="493"/>
      <c r="D69" s="493"/>
      <c r="E69" s="493"/>
      <c r="F69" s="493"/>
      <c r="G69" s="493"/>
      <c r="H69" s="37" t="s">
        <v>162</v>
      </c>
      <c r="I69" s="1"/>
      <c r="J69" s="1"/>
      <c r="K69" s="1"/>
      <c r="L69" s="1"/>
      <c r="M69" s="1"/>
    </row>
    <row r="70" spans="1:13" ht="60">
      <c r="A70" s="36" t="s">
        <v>587</v>
      </c>
      <c r="B70" s="493"/>
      <c r="C70" s="493"/>
      <c r="D70" s="493"/>
      <c r="E70" s="493"/>
      <c r="F70" s="493"/>
      <c r="G70" s="493"/>
      <c r="H70" s="38"/>
      <c r="I70" s="1"/>
      <c r="J70" s="1"/>
      <c r="K70" s="1"/>
      <c r="L70" s="1"/>
      <c r="M70" s="1"/>
    </row>
    <row r="71" spans="1:13" ht="30" customHeight="1">
      <c r="A71" s="36" t="s">
        <v>282</v>
      </c>
      <c r="B71" s="493"/>
      <c r="C71" s="493"/>
      <c r="D71" s="493"/>
      <c r="E71" s="493"/>
      <c r="F71" s="493"/>
      <c r="G71" s="493"/>
      <c r="H71" s="37" t="s">
        <v>162</v>
      </c>
      <c r="I71" s="1"/>
      <c r="J71" s="1"/>
      <c r="K71" s="1"/>
      <c r="L71" s="1"/>
      <c r="M71" s="1"/>
    </row>
    <row r="72" spans="1:13" ht="60.75" thickBot="1">
      <c r="A72" s="36" t="s">
        <v>587</v>
      </c>
      <c r="B72" s="494"/>
      <c r="C72" s="494"/>
      <c r="D72" s="494"/>
      <c r="E72" s="494"/>
      <c r="F72" s="494"/>
      <c r="G72" s="494"/>
      <c r="H72" s="45"/>
      <c r="I72" s="1"/>
      <c r="J72" s="1"/>
      <c r="K72" s="1"/>
      <c r="L72" s="1"/>
      <c r="M72" s="1"/>
    </row>
    <row r="73" spans="1:13" ht="27" thickBot="1">
      <c r="A73" s="526" t="s">
        <v>283</v>
      </c>
      <c r="B73" s="527"/>
      <c r="C73" s="527"/>
      <c r="D73" s="527"/>
      <c r="E73" s="527"/>
      <c r="F73" s="527"/>
      <c r="G73" s="528"/>
      <c r="H73" s="99"/>
      <c r="I73" s="1"/>
      <c r="J73" s="1"/>
      <c r="K73" s="1"/>
      <c r="L73" s="1"/>
      <c r="M73" s="1"/>
    </row>
    <row r="74" spans="1:13" ht="60.75" customHeight="1" thickBot="1">
      <c r="A74" s="39" t="s">
        <v>524</v>
      </c>
      <c r="B74" s="484"/>
      <c r="C74" s="484"/>
      <c r="D74" s="484"/>
      <c r="E74" s="484"/>
      <c r="F74" s="484"/>
      <c r="G74" s="484"/>
      <c r="H74" s="497"/>
      <c r="I74" s="1"/>
      <c r="J74" s="1"/>
      <c r="K74" s="1"/>
      <c r="L74" s="1"/>
      <c r="M74" s="1"/>
    </row>
    <row r="75" spans="1:13" ht="30" customHeight="1">
      <c r="A75" s="35" t="s">
        <v>159</v>
      </c>
      <c r="B75" s="489"/>
      <c r="C75" s="489"/>
      <c r="D75" s="489"/>
      <c r="E75" s="489"/>
      <c r="F75" s="489"/>
      <c r="G75" s="489"/>
      <c r="H75" s="490"/>
      <c r="I75" s="1"/>
      <c r="J75" s="1"/>
      <c r="K75" s="1"/>
      <c r="L75" s="1"/>
      <c r="M75" s="1"/>
    </row>
    <row r="76" spans="1:13" ht="30" customHeight="1">
      <c r="A76" s="36" t="s">
        <v>344</v>
      </c>
      <c r="B76" s="493"/>
      <c r="C76" s="493"/>
      <c r="D76" s="493"/>
      <c r="E76" s="493"/>
      <c r="F76" s="493"/>
      <c r="G76" s="493"/>
      <c r="H76" s="37" t="s">
        <v>162</v>
      </c>
      <c r="I76" s="1"/>
      <c r="J76" s="1"/>
      <c r="K76" s="1"/>
      <c r="L76" s="1"/>
      <c r="M76" s="1"/>
    </row>
    <row r="77" spans="1:13" ht="60">
      <c r="A77" s="36" t="s">
        <v>587</v>
      </c>
      <c r="B77" s="493"/>
      <c r="C77" s="493"/>
      <c r="D77" s="493"/>
      <c r="E77" s="493"/>
      <c r="F77" s="493"/>
      <c r="G77" s="493"/>
      <c r="H77" s="38"/>
      <c r="I77" s="1"/>
      <c r="J77" s="1"/>
      <c r="K77" s="1"/>
      <c r="L77" s="1"/>
      <c r="M77" s="1"/>
    </row>
    <row r="78" spans="1:13" ht="30" customHeight="1">
      <c r="A78" s="36" t="s">
        <v>277</v>
      </c>
      <c r="B78" s="493"/>
      <c r="C78" s="493"/>
      <c r="D78" s="493"/>
      <c r="E78" s="493"/>
      <c r="F78" s="493"/>
      <c r="G78" s="493"/>
      <c r="H78" s="37" t="s">
        <v>162</v>
      </c>
      <c r="I78" s="1"/>
      <c r="J78" s="1"/>
      <c r="K78" s="1"/>
      <c r="L78" s="1"/>
      <c r="M78" s="1"/>
    </row>
    <row r="79" spans="1:13" ht="60">
      <c r="A79" s="36" t="s">
        <v>587</v>
      </c>
      <c r="B79" s="493"/>
      <c r="C79" s="493"/>
      <c r="D79" s="493"/>
      <c r="E79" s="493"/>
      <c r="F79" s="493"/>
      <c r="G79" s="493"/>
      <c r="H79" s="38"/>
      <c r="I79" s="1"/>
      <c r="J79" s="1"/>
      <c r="K79" s="1"/>
      <c r="L79" s="1"/>
      <c r="M79" s="1"/>
    </row>
    <row r="80" spans="1:13" ht="30" customHeight="1">
      <c r="A80" s="36" t="s">
        <v>521</v>
      </c>
      <c r="B80" s="493"/>
      <c r="C80" s="493"/>
      <c r="D80" s="493"/>
      <c r="E80" s="493"/>
      <c r="F80" s="493"/>
      <c r="G80" s="493"/>
      <c r="H80" s="37" t="s">
        <v>162</v>
      </c>
      <c r="I80" s="1"/>
      <c r="J80" s="1"/>
      <c r="K80" s="1"/>
      <c r="L80" s="1"/>
      <c r="M80" s="1"/>
    </row>
    <row r="81" spans="1:13" ht="60">
      <c r="A81" s="36" t="s">
        <v>587</v>
      </c>
      <c r="B81" s="493"/>
      <c r="C81" s="493"/>
      <c r="D81" s="493"/>
      <c r="E81" s="493"/>
      <c r="F81" s="493"/>
      <c r="G81" s="493"/>
      <c r="H81" s="38"/>
      <c r="I81" s="1"/>
      <c r="J81" s="1"/>
      <c r="K81" s="1"/>
      <c r="L81" s="1"/>
      <c r="M81" s="1"/>
    </row>
    <row r="82" spans="1:13" ht="30" customHeight="1">
      <c r="A82" s="36" t="s">
        <v>278</v>
      </c>
      <c r="B82" s="493"/>
      <c r="C82" s="493"/>
      <c r="D82" s="493"/>
      <c r="E82" s="493"/>
      <c r="F82" s="493"/>
      <c r="G82" s="493"/>
      <c r="H82" s="37" t="s">
        <v>162</v>
      </c>
      <c r="I82" s="1"/>
      <c r="J82" s="1"/>
      <c r="K82" s="1"/>
      <c r="L82" s="1"/>
      <c r="M82" s="1"/>
    </row>
    <row r="83" spans="1:13" ht="60">
      <c r="A83" s="36" t="s">
        <v>587</v>
      </c>
      <c r="B83" s="493"/>
      <c r="C83" s="493"/>
      <c r="D83" s="493"/>
      <c r="E83" s="493"/>
      <c r="F83" s="493"/>
      <c r="G83" s="493"/>
      <c r="H83" s="38"/>
      <c r="I83" s="1"/>
      <c r="J83" s="1"/>
      <c r="K83" s="1"/>
      <c r="L83" s="1"/>
      <c r="M83" s="1"/>
    </row>
    <row r="84" spans="1:13" ht="30" customHeight="1">
      <c r="A84" s="36" t="s">
        <v>522</v>
      </c>
      <c r="B84" s="493"/>
      <c r="C84" s="493"/>
      <c r="D84" s="493"/>
      <c r="E84" s="493"/>
      <c r="F84" s="493"/>
      <c r="G84" s="493"/>
      <c r="H84" s="37" t="s">
        <v>162</v>
      </c>
      <c r="I84" s="1"/>
      <c r="J84" s="1"/>
      <c r="K84" s="1"/>
      <c r="L84" s="1"/>
      <c r="M84" s="1"/>
    </row>
    <row r="85" spans="1:13" ht="60.75" thickBot="1">
      <c r="A85" s="36" t="s">
        <v>587</v>
      </c>
      <c r="B85" s="494"/>
      <c r="C85" s="494"/>
      <c r="D85" s="494"/>
      <c r="E85" s="494"/>
      <c r="F85" s="494"/>
      <c r="G85" s="494"/>
      <c r="H85" s="45"/>
      <c r="I85" s="1"/>
      <c r="J85" s="1"/>
      <c r="K85" s="1"/>
      <c r="L85" s="1"/>
      <c r="M85" s="1"/>
    </row>
    <row r="86" spans="1:13" ht="59.25" customHeight="1" thickBot="1">
      <c r="A86" s="40"/>
      <c r="B86" s="130"/>
      <c r="C86" s="130"/>
      <c r="D86" s="130"/>
      <c r="E86" s="130"/>
      <c r="F86" s="130"/>
      <c r="G86" s="130"/>
      <c r="H86" s="42"/>
      <c r="I86" s="1"/>
      <c r="J86" s="1"/>
      <c r="K86" s="1"/>
      <c r="L86" s="1"/>
      <c r="M86" s="1"/>
    </row>
    <row r="87" spans="1:13" ht="30" customHeight="1">
      <c r="A87" s="43" t="s">
        <v>279</v>
      </c>
      <c r="B87" s="495"/>
      <c r="C87" s="495"/>
      <c r="D87" s="495"/>
      <c r="E87" s="495"/>
      <c r="F87" s="495"/>
      <c r="G87" s="495"/>
      <c r="H87" s="44" t="s">
        <v>162</v>
      </c>
      <c r="I87" s="1"/>
      <c r="J87" s="1"/>
      <c r="K87" s="1"/>
      <c r="L87" s="1"/>
      <c r="M87" s="1"/>
    </row>
    <row r="88" spans="1:13" ht="60">
      <c r="A88" s="36" t="s">
        <v>587</v>
      </c>
      <c r="B88" s="493"/>
      <c r="C88" s="493"/>
      <c r="D88" s="493"/>
      <c r="E88" s="493"/>
      <c r="F88" s="493"/>
      <c r="G88" s="493"/>
      <c r="H88" s="38"/>
      <c r="I88" s="1"/>
      <c r="J88" s="1"/>
      <c r="K88" s="1"/>
      <c r="L88" s="1"/>
      <c r="M88" s="1"/>
    </row>
    <row r="89" spans="1:13" ht="30" customHeight="1">
      <c r="A89" s="36" t="s">
        <v>523</v>
      </c>
      <c r="B89" s="493"/>
      <c r="C89" s="493"/>
      <c r="D89" s="493"/>
      <c r="E89" s="493"/>
      <c r="F89" s="493"/>
      <c r="G89" s="493"/>
      <c r="H89" s="37" t="s">
        <v>162</v>
      </c>
      <c r="I89" s="1"/>
      <c r="J89" s="1"/>
      <c r="K89" s="1"/>
      <c r="L89" s="1"/>
      <c r="M89" s="1"/>
    </row>
    <row r="90" spans="1:13" ht="60">
      <c r="A90" s="36" t="s">
        <v>587</v>
      </c>
      <c r="B90" s="493"/>
      <c r="C90" s="493"/>
      <c r="D90" s="493"/>
      <c r="E90" s="493"/>
      <c r="F90" s="493"/>
      <c r="G90" s="493"/>
      <c r="H90" s="38"/>
      <c r="I90" s="1"/>
      <c r="J90" s="1"/>
      <c r="K90" s="1"/>
      <c r="L90" s="1"/>
      <c r="M90" s="1"/>
    </row>
    <row r="91" spans="1:13" ht="30" customHeight="1">
      <c r="A91" s="36" t="s">
        <v>280</v>
      </c>
      <c r="B91" s="493"/>
      <c r="C91" s="493"/>
      <c r="D91" s="493"/>
      <c r="E91" s="493"/>
      <c r="F91" s="493"/>
      <c r="G91" s="493"/>
      <c r="H91" s="37" t="s">
        <v>162</v>
      </c>
      <c r="I91" s="1"/>
      <c r="J91" s="1"/>
      <c r="K91" s="1"/>
      <c r="L91" s="1"/>
      <c r="M91" s="1"/>
    </row>
    <row r="92" spans="1:13" ht="60">
      <c r="A92" s="36" t="s">
        <v>587</v>
      </c>
      <c r="B92" s="493"/>
      <c r="C92" s="493"/>
      <c r="D92" s="493"/>
      <c r="E92" s="493"/>
      <c r="F92" s="493"/>
      <c r="G92" s="493"/>
      <c r="H92" s="38"/>
      <c r="I92" s="1"/>
      <c r="J92" s="1"/>
      <c r="K92" s="1"/>
      <c r="L92" s="1"/>
      <c r="M92" s="1"/>
    </row>
    <row r="93" spans="1:13" ht="30" customHeight="1">
      <c r="A93" s="36" t="s">
        <v>281</v>
      </c>
      <c r="B93" s="493"/>
      <c r="C93" s="493"/>
      <c r="D93" s="493"/>
      <c r="E93" s="493"/>
      <c r="F93" s="493"/>
      <c r="G93" s="493"/>
      <c r="H93" s="37" t="s">
        <v>162</v>
      </c>
      <c r="I93" s="1"/>
      <c r="J93" s="1"/>
      <c r="K93" s="1"/>
      <c r="L93" s="1"/>
      <c r="M93" s="1"/>
    </row>
    <row r="94" spans="1:13" ht="60">
      <c r="A94" s="36" t="s">
        <v>587</v>
      </c>
      <c r="B94" s="493"/>
      <c r="C94" s="493"/>
      <c r="D94" s="493"/>
      <c r="E94" s="493"/>
      <c r="F94" s="493"/>
      <c r="G94" s="493"/>
      <c r="H94" s="38"/>
      <c r="I94" s="1"/>
      <c r="J94" s="1"/>
      <c r="K94" s="1"/>
      <c r="L94" s="1"/>
      <c r="M94" s="1"/>
    </row>
    <row r="95" spans="1:13" ht="30" customHeight="1">
      <c r="A95" s="36" t="s">
        <v>282</v>
      </c>
      <c r="B95" s="493"/>
      <c r="C95" s="493"/>
      <c r="D95" s="493"/>
      <c r="E95" s="493"/>
      <c r="F95" s="493"/>
      <c r="G95" s="493"/>
      <c r="H95" s="37" t="s">
        <v>162</v>
      </c>
      <c r="I95" s="1"/>
      <c r="J95" s="1"/>
      <c r="K95" s="1"/>
      <c r="L95" s="1"/>
      <c r="M95" s="1"/>
    </row>
    <row r="96" spans="1:13" ht="60.75" thickBot="1">
      <c r="A96" s="36" t="s">
        <v>587</v>
      </c>
      <c r="B96" s="494"/>
      <c r="C96" s="494"/>
      <c r="D96" s="494"/>
      <c r="E96" s="494"/>
      <c r="F96" s="494"/>
      <c r="G96" s="494"/>
      <c r="H96" s="45"/>
      <c r="I96" s="1"/>
      <c r="J96" s="1"/>
      <c r="K96" s="1"/>
      <c r="L96" s="1"/>
      <c r="M96" s="1"/>
    </row>
    <row r="97" spans="1:13" ht="27" thickBot="1">
      <c r="A97" s="526" t="s">
        <v>283</v>
      </c>
      <c r="B97" s="527"/>
      <c r="C97" s="527"/>
      <c r="D97" s="527"/>
      <c r="E97" s="527"/>
      <c r="F97" s="527"/>
      <c r="G97" s="528"/>
      <c r="H97" s="99"/>
      <c r="I97" s="1"/>
      <c r="J97" s="1"/>
      <c r="K97" s="1"/>
      <c r="L97" s="1"/>
      <c r="M97" s="1"/>
    </row>
    <row r="98" spans="1:13" ht="60.75" customHeight="1" thickBot="1">
      <c r="A98" s="39" t="s">
        <v>524</v>
      </c>
      <c r="B98" s="484"/>
      <c r="C98" s="484"/>
      <c r="D98" s="484"/>
      <c r="E98" s="484"/>
      <c r="F98" s="484"/>
      <c r="G98" s="484"/>
      <c r="H98" s="497"/>
      <c r="I98" s="1"/>
      <c r="J98" s="1"/>
      <c r="K98" s="1"/>
      <c r="L98" s="1"/>
      <c r="M98" s="1"/>
    </row>
    <row r="99" spans="1:13" ht="30" customHeight="1">
      <c r="A99" s="35" t="s">
        <v>160</v>
      </c>
      <c r="B99" s="489"/>
      <c r="C99" s="489"/>
      <c r="D99" s="489"/>
      <c r="E99" s="489"/>
      <c r="F99" s="489"/>
      <c r="G99" s="489"/>
      <c r="H99" s="490"/>
      <c r="I99" s="1"/>
      <c r="J99" s="1"/>
      <c r="K99" s="1"/>
      <c r="L99" s="1"/>
      <c r="M99" s="1"/>
    </row>
    <row r="100" spans="1:13" ht="30" customHeight="1">
      <c r="A100" s="36" t="s">
        <v>344</v>
      </c>
      <c r="B100" s="493"/>
      <c r="C100" s="493"/>
      <c r="D100" s="493"/>
      <c r="E100" s="493"/>
      <c r="F100" s="493"/>
      <c r="G100" s="493"/>
      <c r="H100" s="37" t="s">
        <v>162</v>
      </c>
      <c r="I100" s="1"/>
      <c r="J100" s="1"/>
      <c r="K100" s="1"/>
      <c r="L100" s="1"/>
      <c r="M100" s="1"/>
    </row>
    <row r="101" spans="1:13" ht="60">
      <c r="A101" s="36" t="s">
        <v>587</v>
      </c>
      <c r="B101" s="493"/>
      <c r="C101" s="493"/>
      <c r="D101" s="493"/>
      <c r="E101" s="493"/>
      <c r="F101" s="493"/>
      <c r="G101" s="493"/>
      <c r="H101" s="38"/>
      <c r="I101" s="1"/>
      <c r="J101" s="1"/>
      <c r="K101" s="1"/>
      <c r="L101" s="1"/>
      <c r="M101" s="1"/>
    </row>
    <row r="102" spans="1:13" ht="30" customHeight="1">
      <c r="A102" s="36" t="s">
        <v>277</v>
      </c>
      <c r="B102" s="493"/>
      <c r="C102" s="493"/>
      <c r="D102" s="493"/>
      <c r="E102" s="493"/>
      <c r="F102" s="493"/>
      <c r="G102" s="493"/>
      <c r="H102" s="37" t="s">
        <v>162</v>
      </c>
      <c r="I102" s="1"/>
      <c r="J102" s="1"/>
      <c r="K102" s="1"/>
      <c r="L102" s="1"/>
      <c r="M102" s="1"/>
    </row>
    <row r="103" spans="1:13" ht="60">
      <c r="A103" s="36" t="s">
        <v>587</v>
      </c>
      <c r="B103" s="493"/>
      <c r="C103" s="493"/>
      <c r="D103" s="493"/>
      <c r="E103" s="493"/>
      <c r="F103" s="493"/>
      <c r="G103" s="493"/>
      <c r="H103" s="38"/>
      <c r="I103" s="1"/>
      <c r="J103" s="1"/>
      <c r="K103" s="1"/>
      <c r="L103" s="1"/>
      <c r="M103" s="1"/>
    </row>
    <row r="104" spans="1:13" ht="30" customHeight="1">
      <c r="A104" s="36" t="s">
        <v>521</v>
      </c>
      <c r="B104" s="493"/>
      <c r="C104" s="493"/>
      <c r="D104" s="493"/>
      <c r="E104" s="493"/>
      <c r="F104" s="493"/>
      <c r="G104" s="493"/>
      <c r="H104" s="37" t="s">
        <v>162</v>
      </c>
      <c r="I104" s="1"/>
      <c r="J104" s="1"/>
      <c r="K104" s="1"/>
      <c r="L104" s="1"/>
      <c r="M104" s="1"/>
    </row>
    <row r="105" spans="1:13" ht="60">
      <c r="A105" s="36" t="s">
        <v>587</v>
      </c>
      <c r="B105" s="493"/>
      <c r="C105" s="493"/>
      <c r="D105" s="493"/>
      <c r="E105" s="493"/>
      <c r="F105" s="493"/>
      <c r="G105" s="493"/>
      <c r="H105" s="38"/>
      <c r="I105" s="1"/>
      <c r="J105" s="1"/>
      <c r="K105" s="1"/>
      <c r="L105" s="1"/>
      <c r="M105" s="1"/>
    </row>
    <row r="106" spans="1:13" ht="30" customHeight="1">
      <c r="A106" s="36" t="s">
        <v>278</v>
      </c>
      <c r="B106" s="493"/>
      <c r="C106" s="493"/>
      <c r="D106" s="493"/>
      <c r="E106" s="493"/>
      <c r="F106" s="493"/>
      <c r="G106" s="493"/>
      <c r="H106" s="37" t="s">
        <v>162</v>
      </c>
      <c r="I106" s="1"/>
      <c r="J106" s="1"/>
      <c r="K106" s="1"/>
      <c r="L106" s="1"/>
      <c r="M106" s="1"/>
    </row>
    <row r="107" spans="1:13" ht="60">
      <c r="A107" s="36" t="s">
        <v>587</v>
      </c>
      <c r="B107" s="493"/>
      <c r="C107" s="493"/>
      <c r="D107" s="493"/>
      <c r="E107" s="493"/>
      <c r="F107" s="493"/>
      <c r="G107" s="493"/>
      <c r="H107" s="38"/>
      <c r="I107" s="1"/>
      <c r="J107" s="1"/>
      <c r="K107" s="1"/>
      <c r="L107" s="1"/>
      <c r="M107" s="1"/>
    </row>
    <row r="108" spans="1:13" ht="30" customHeight="1">
      <c r="A108" s="36" t="s">
        <v>522</v>
      </c>
      <c r="B108" s="493"/>
      <c r="C108" s="493"/>
      <c r="D108" s="493"/>
      <c r="E108" s="493"/>
      <c r="F108" s="493"/>
      <c r="G108" s="493"/>
      <c r="H108" s="37" t="s">
        <v>162</v>
      </c>
      <c r="I108" s="1"/>
      <c r="J108" s="1"/>
      <c r="K108" s="1"/>
      <c r="L108" s="1"/>
      <c r="M108" s="1"/>
    </row>
    <row r="109" spans="1:13" ht="60.75" thickBot="1">
      <c r="A109" s="36" t="s">
        <v>587</v>
      </c>
      <c r="B109" s="494"/>
      <c r="C109" s="494"/>
      <c r="D109" s="494"/>
      <c r="E109" s="494"/>
      <c r="F109" s="494"/>
      <c r="G109" s="494"/>
      <c r="H109" s="45"/>
      <c r="I109" s="1"/>
      <c r="J109" s="1"/>
      <c r="K109" s="1"/>
      <c r="L109" s="1"/>
      <c r="M109" s="1"/>
    </row>
    <row r="110" spans="1:13" ht="59.25" customHeight="1" thickBot="1">
      <c r="A110" s="40"/>
      <c r="B110" s="130"/>
      <c r="C110" s="130"/>
      <c r="D110" s="130"/>
      <c r="E110" s="130"/>
      <c r="F110" s="130"/>
      <c r="G110" s="130"/>
      <c r="H110" s="42"/>
      <c r="I110" s="1"/>
      <c r="J110" s="1"/>
      <c r="K110" s="1"/>
      <c r="L110" s="1"/>
      <c r="M110" s="1"/>
    </row>
    <row r="111" spans="1:13" ht="30" customHeight="1">
      <c r="A111" s="43" t="s">
        <v>279</v>
      </c>
      <c r="B111" s="495"/>
      <c r="C111" s="495"/>
      <c r="D111" s="495"/>
      <c r="E111" s="495"/>
      <c r="F111" s="495"/>
      <c r="G111" s="495"/>
      <c r="H111" s="44" t="s">
        <v>162</v>
      </c>
      <c r="I111" s="1"/>
      <c r="J111" s="1"/>
      <c r="K111" s="1"/>
      <c r="L111" s="1"/>
      <c r="M111" s="1"/>
    </row>
    <row r="112" spans="1:13" ht="60">
      <c r="A112" s="36" t="s">
        <v>587</v>
      </c>
      <c r="B112" s="493"/>
      <c r="C112" s="493"/>
      <c r="D112" s="493"/>
      <c r="E112" s="493"/>
      <c r="F112" s="493"/>
      <c r="G112" s="493"/>
      <c r="H112" s="38"/>
      <c r="I112" s="1"/>
      <c r="J112" s="1"/>
      <c r="K112" s="1"/>
      <c r="L112" s="1"/>
      <c r="M112" s="1"/>
    </row>
    <row r="113" spans="1:13" ht="30" customHeight="1">
      <c r="A113" s="36" t="s">
        <v>523</v>
      </c>
      <c r="B113" s="493"/>
      <c r="C113" s="493"/>
      <c r="D113" s="493"/>
      <c r="E113" s="493"/>
      <c r="F113" s="493"/>
      <c r="G113" s="493"/>
      <c r="H113" s="37" t="s">
        <v>162</v>
      </c>
      <c r="I113" s="1"/>
      <c r="J113" s="1"/>
      <c r="K113" s="1"/>
      <c r="L113" s="1"/>
      <c r="M113" s="1"/>
    </row>
    <row r="114" spans="1:13" ht="60">
      <c r="A114" s="36" t="s">
        <v>587</v>
      </c>
      <c r="B114" s="493"/>
      <c r="C114" s="493"/>
      <c r="D114" s="493"/>
      <c r="E114" s="493"/>
      <c r="F114" s="493"/>
      <c r="G114" s="493"/>
      <c r="H114" s="38"/>
      <c r="I114" s="1"/>
      <c r="J114" s="1"/>
      <c r="K114" s="1"/>
      <c r="L114" s="1"/>
      <c r="M114" s="1"/>
    </row>
    <row r="115" spans="1:13" ht="30" customHeight="1">
      <c r="A115" s="36" t="s">
        <v>280</v>
      </c>
      <c r="B115" s="493"/>
      <c r="C115" s="493"/>
      <c r="D115" s="493"/>
      <c r="E115" s="493"/>
      <c r="F115" s="493"/>
      <c r="G115" s="493"/>
      <c r="H115" s="37" t="s">
        <v>162</v>
      </c>
      <c r="I115" s="1"/>
      <c r="J115" s="1"/>
      <c r="K115" s="1"/>
      <c r="L115" s="1"/>
      <c r="M115" s="1"/>
    </row>
    <row r="116" spans="1:13" ht="60">
      <c r="A116" s="36" t="s">
        <v>587</v>
      </c>
      <c r="B116" s="493"/>
      <c r="C116" s="493"/>
      <c r="D116" s="493"/>
      <c r="E116" s="493"/>
      <c r="F116" s="493"/>
      <c r="G116" s="493"/>
      <c r="H116" s="38"/>
      <c r="I116" s="1"/>
      <c r="J116" s="1"/>
      <c r="K116" s="1"/>
      <c r="L116" s="1"/>
      <c r="M116" s="1"/>
    </row>
    <row r="117" spans="1:13" ht="30" customHeight="1">
      <c r="A117" s="36" t="s">
        <v>281</v>
      </c>
      <c r="B117" s="493"/>
      <c r="C117" s="493"/>
      <c r="D117" s="493"/>
      <c r="E117" s="493"/>
      <c r="F117" s="493"/>
      <c r="G117" s="493"/>
      <c r="H117" s="37" t="s">
        <v>162</v>
      </c>
      <c r="I117" s="1"/>
      <c r="J117" s="1"/>
      <c r="K117" s="1"/>
      <c r="L117" s="1"/>
      <c r="M117" s="1"/>
    </row>
    <row r="118" spans="1:13" ht="60">
      <c r="A118" s="36" t="s">
        <v>587</v>
      </c>
      <c r="B118" s="493"/>
      <c r="C118" s="493"/>
      <c r="D118" s="493"/>
      <c r="E118" s="493"/>
      <c r="F118" s="493"/>
      <c r="G118" s="493"/>
      <c r="H118" s="38"/>
      <c r="I118" s="1"/>
      <c r="J118" s="1"/>
      <c r="K118" s="1"/>
      <c r="L118" s="1"/>
      <c r="M118" s="1"/>
    </row>
    <row r="119" spans="1:13" ht="30" customHeight="1">
      <c r="A119" s="36" t="s">
        <v>282</v>
      </c>
      <c r="B119" s="493"/>
      <c r="C119" s="493"/>
      <c r="D119" s="493"/>
      <c r="E119" s="493"/>
      <c r="F119" s="493"/>
      <c r="G119" s="493"/>
      <c r="H119" s="37" t="s">
        <v>162</v>
      </c>
      <c r="I119" s="1"/>
      <c r="J119" s="1"/>
      <c r="K119" s="1"/>
      <c r="L119" s="1"/>
      <c r="M119" s="1"/>
    </row>
    <row r="120" spans="1:13" ht="60.75" thickBot="1">
      <c r="A120" s="36" t="s">
        <v>587</v>
      </c>
      <c r="B120" s="494"/>
      <c r="C120" s="494"/>
      <c r="D120" s="494"/>
      <c r="E120" s="494"/>
      <c r="F120" s="494"/>
      <c r="G120" s="494"/>
      <c r="H120" s="45"/>
      <c r="I120" s="1"/>
      <c r="J120" s="1"/>
      <c r="K120" s="1"/>
      <c r="L120" s="1"/>
      <c r="M120" s="1"/>
    </row>
    <row r="121" spans="1:13" ht="27" thickBot="1">
      <c r="A121" s="526" t="s">
        <v>283</v>
      </c>
      <c r="B121" s="527"/>
      <c r="C121" s="527"/>
      <c r="D121" s="527"/>
      <c r="E121" s="527"/>
      <c r="F121" s="527"/>
      <c r="G121" s="528"/>
      <c r="H121" s="99"/>
      <c r="I121" s="1"/>
      <c r="J121" s="1"/>
      <c r="K121" s="1"/>
      <c r="L121" s="1"/>
      <c r="M121" s="1"/>
    </row>
    <row r="122" spans="1:13" ht="60.75" customHeight="1" thickBot="1">
      <c r="A122" s="39" t="s">
        <v>524</v>
      </c>
      <c r="B122" s="484"/>
      <c r="C122" s="484"/>
      <c r="D122" s="484"/>
      <c r="E122" s="484"/>
      <c r="F122" s="484"/>
      <c r="G122" s="484"/>
      <c r="H122" s="497"/>
      <c r="I122" s="1"/>
      <c r="J122" s="1"/>
      <c r="K122" s="1"/>
      <c r="L122" s="1"/>
      <c r="M122" s="1"/>
    </row>
    <row r="123" spans="1:13" ht="30" customHeight="1">
      <c r="A123" s="35" t="s">
        <v>161</v>
      </c>
      <c r="B123" s="489"/>
      <c r="C123" s="489"/>
      <c r="D123" s="489"/>
      <c r="E123" s="489"/>
      <c r="F123" s="489"/>
      <c r="G123" s="489"/>
      <c r="H123" s="490"/>
      <c r="I123" s="1"/>
      <c r="J123" s="1"/>
      <c r="K123" s="1"/>
      <c r="L123" s="1"/>
      <c r="M123" s="1"/>
    </row>
    <row r="124" spans="1:13" ht="30" customHeight="1">
      <c r="A124" s="36" t="s">
        <v>344</v>
      </c>
      <c r="B124" s="493"/>
      <c r="C124" s="493"/>
      <c r="D124" s="493"/>
      <c r="E124" s="493"/>
      <c r="F124" s="493"/>
      <c r="G124" s="493"/>
      <c r="H124" s="37" t="s">
        <v>162</v>
      </c>
      <c r="I124" s="1"/>
      <c r="J124" s="1"/>
      <c r="K124" s="1"/>
      <c r="L124" s="1"/>
      <c r="M124" s="1"/>
    </row>
    <row r="125" spans="1:13" ht="60">
      <c r="A125" s="36" t="s">
        <v>587</v>
      </c>
      <c r="B125" s="493"/>
      <c r="C125" s="493"/>
      <c r="D125" s="493"/>
      <c r="E125" s="493"/>
      <c r="F125" s="493"/>
      <c r="G125" s="493"/>
      <c r="H125" s="38"/>
      <c r="I125" s="1"/>
      <c r="J125" s="1"/>
      <c r="K125" s="1"/>
      <c r="L125" s="1"/>
      <c r="M125" s="1"/>
    </row>
    <row r="126" spans="1:13" ht="30" customHeight="1">
      <c r="A126" s="36" t="s">
        <v>277</v>
      </c>
      <c r="B126" s="493"/>
      <c r="C126" s="493"/>
      <c r="D126" s="493"/>
      <c r="E126" s="493"/>
      <c r="F126" s="493"/>
      <c r="G126" s="493"/>
      <c r="H126" s="37" t="s">
        <v>162</v>
      </c>
      <c r="I126" s="1"/>
      <c r="J126" s="1"/>
      <c r="K126" s="1"/>
      <c r="L126" s="1"/>
      <c r="M126" s="1"/>
    </row>
    <row r="127" spans="1:13" ht="60">
      <c r="A127" s="36" t="s">
        <v>587</v>
      </c>
      <c r="B127" s="493"/>
      <c r="C127" s="493"/>
      <c r="D127" s="493"/>
      <c r="E127" s="493"/>
      <c r="F127" s="493"/>
      <c r="G127" s="493"/>
      <c r="H127" s="38"/>
      <c r="I127" s="1"/>
      <c r="J127" s="1"/>
      <c r="K127" s="1"/>
      <c r="L127" s="1"/>
      <c r="M127" s="1"/>
    </row>
    <row r="128" spans="1:13" ht="30" customHeight="1">
      <c r="A128" s="36" t="s">
        <v>521</v>
      </c>
      <c r="B128" s="493"/>
      <c r="C128" s="493"/>
      <c r="D128" s="493"/>
      <c r="E128" s="493"/>
      <c r="F128" s="493"/>
      <c r="G128" s="493"/>
      <c r="H128" s="37" t="s">
        <v>162</v>
      </c>
      <c r="I128" s="1"/>
      <c r="J128" s="1"/>
      <c r="K128" s="1"/>
      <c r="L128" s="1"/>
      <c r="M128" s="1"/>
    </row>
    <row r="129" spans="1:13" ht="60">
      <c r="A129" s="36" t="s">
        <v>587</v>
      </c>
      <c r="B129" s="493"/>
      <c r="C129" s="493"/>
      <c r="D129" s="493"/>
      <c r="E129" s="493"/>
      <c r="F129" s="493"/>
      <c r="G129" s="493"/>
      <c r="H129" s="38"/>
      <c r="I129" s="1"/>
      <c r="J129" s="1"/>
      <c r="K129" s="1"/>
      <c r="L129" s="1"/>
      <c r="M129" s="1"/>
    </row>
    <row r="130" spans="1:13" ht="30" customHeight="1">
      <c r="A130" s="36" t="s">
        <v>278</v>
      </c>
      <c r="B130" s="493"/>
      <c r="C130" s="493"/>
      <c r="D130" s="493"/>
      <c r="E130" s="493"/>
      <c r="F130" s="493"/>
      <c r="G130" s="493"/>
      <c r="H130" s="37" t="s">
        <v>162</v>
      </c>
      <c r="I130" s="1"/>
      <c r="J130" s="1"/>
      <c r="K130" s="1"/>
      <c r="L130" s="1"/>
      <c r="M130" s="1"/>
    </row>
    <row r="131" spans="1:13" ht="60">
      <c r="A131" s="36" t="s">
        <v>587</v>
      </c>
      <c r="B131" s="493"/>
      <c r="C131" s="493"/>
      <c r="D131" s="493"/>
      <c r="E131" s="493"/>
      <c r="F131" s="493"/>
      <c r="G131" s="493"/>
      <c r="H131" s="38"/>
      <c r="I131" s="1"/>
      <c r="J131" s="1"/>
      <c r="K131" s="1"/>
      <c r="L131" s="1"/>
      <c r="M131" s="1"/>
    </row>
    <row r="132" spans="1:13" ht="30" customHeight="1">
      <c r="A132" s="36" t="s">
        <v>522</v>
      </c>
      <c r="B132" s="493"/>
      <c r="C132" s="493"/>
      <c r="D132" s="493"/>
      <c r="E132" s="493"/>
      <c r="F132" s="493"/>
      <c r="G132" s="493"/>
      <c r="H132" s="37" t="s">
        <v>162</v>
      </c>
      <c r="I132" s="1"/>
      <c r="J132" s="1"/>
      <c r="K132" s="1"/>
      <c r="L132" s="1"/>
      <c r="M132" s="1"/>
    </row>
    <row r="133" spans="1:13" ht="60.75" thickBot="1">
      <c r="A133" s="36" t="s">
        <v>587</v>
      </c>
      <c r="B133" s="494"/>
      <c r="C133" s="494"/>
      <c r="D133" s="494"/>
      <c r="E133" s="494"/>
      <c r="F133" s="494"/>
      <c r="G133" s="494"/>
      <c r="H133" s="45"/>
      <c r="I133" s="1"/>
      <c r="J133" s="1"/>
      <c r="K133" s="1"/>
      <c r="L133" s="1"/>
      <c r="M133" s="1"/>
    </row>
    <row r="134" spans="1:13" ht="59.25" customHeight="1" thickBot="1">
      <c r="A134" s="40"/>
      <c r="B134" s="130"/>
      <c r="C134" s="130"/>
      <c r="D134" s="130"/>
      <c r="E134" s="130"/>
      <c r="F134" s="130"/>
      <c r="G134" s="130"/>
      <c r="H134" s="42"/>
      <c r="I134" s="1"/>
      <c r="J134" s="1"/>
      <c r="K134" s="1"/>
      <c r="L134" s="1"/>
      <c r="M134" s="1"/>
    </row>
    <row r="135" spans="1:13" ht="30" customHeight="1">
      <c r="A135" s="43" t="s">
        <v>279</v>
      </c>
      <c r="B135" s="495"/>
      <c r="C135" s="495"/>
      <c r="D135" s="495"/>
      <c r="E135" s="495"/>
      <c r="F135" s="495"/>
      <c r="G135" s="495"/>
      <c r="H135" s="44" t="s">
        <v>162</v>
      </c>
      <c r="I135" s="1"/>
      <c r="J135" s="1"/>
      <c r="K135" s="1"/>
      <c r="L135" s="1"/>
      <c r="M135" s="1"/>
    </row>
    <row r="136" spans="1:13" ht="60">
      <c r="A136" s="36" t="s">
        <v>587</v>
      </c>
      <c r="B136" s="498"/>
      <c r="C136" s="499"/>
      <c r="D136" s="499"/>
      <c r="E136" s="499"/>
      <c r="F136" s="499"/>
      <c r="G136" s="500"/>
      <c r="H136" s="38"/>
      <c r="I136" s="1"/>
      <c r="J136" s="1"/>
      <c r="K136" s="1"/>
      <c r="L136" s="1"/>
      <c r="M136" s="1"/>
    </row>
    <row r="137" spans="1:13" ht="30" customHeight="1">
      <c r="A137" s="36" t="s">
        <v>523</v>
      </c>
      <c r="B137" s="498"/>
      <c r="C137" s="499"/>
      <c r="D137" s="499"/>
      <c r="E137" s="499"/>
      <c r="F137" s="499"/>
      <c r="G137" s="500"/>
      <c r="H137" s="37" t="s">
        <v>162</v>
      </c>
      <c r="I137" s="1"/>
      <c r="J137" s="1"/>
      <c r="K137" s="1"/>
      <c r="L137" s="1"/>
      <c r="M137" s="1"/>
    </row>
    <row r="138" spans="1:13" ht="60">
      <c r="A138" s="36" t="s">
        <v>587</v>
      </c>
      <c r="B138" s="498"/>
      <c r="C138" s="499"/>
      <c r="D138" s="499"/>
      <c r="E138" s="499"/>
      <c r="F138" s="499"/>
      <c r="G138" s="500"/>
      <c r="H138" s="38"/>
      <c r="I138" s="1"/>
      <c r="J138" s="1"/>
      <c r="K138" s="1"/>
      <c r="L138" s="1"/>
      <c r="M138" s="1"/>
    </row>
    <row r="139" spans="1:13" ht="30" customHeight="1">
      <c r="A139" s="36" t="s">
        <v>280</v>
      </c>
      <c r="B139" s="498"/>
      <c r="C139" s="499"/>
      <c r="D139" s="499"/>
      <c r="E139" s="499"/>
      <c r="F139" s="499"/>
      <c r="G139" s="500"/>
      <c r="H139" s="37" t="s">
        <v>162</v>
      </c>
      <c r="I139" s="1"/>
      <c r="J139" s="1"/>
      <c r="K139" s="1"/>
      <c r="L139" s="1"/>
      <c r="M139" s="1"/>
    </row>
    <row r="140" spans="1:13" ht="60">
      <c r="A140" s="36" t="s">
        <v>587</v>
      </c>
      <c r="B140" s="498"/>
      <c r="C140" s="499"/>
      <c r="D140" s="499"/>
      <c r="E140" s="499"/>
      <c r="F140" s="499"/>
      <c r="G140" s="500"/>
      <c r="H140" s="38"/>
      <c r="I140" s="1"/>
      <c r="J140" s="1"/>
      <c r="K140" s="1"/>
      <c r="L140" s="1"/>
      <c r="M140" s="1"/>
    </row>
    <row r="141" spans="1:13" ht="30" customHeight="1">
      <c r="A141" s="36" t="s">
        <v>281</v>
      </c>
      <c r="B141" s="498"/>
      <c r="C141" s="499"/>
      <c r="D141" s="499"/>
      <c r="E141" s="499"/>
      <c r="F141" s="499"/>
      <c r="G141" s="500"/>
      <c r="H141" s="37" t="s">
        <v>162</v>
      </c>
      <c r="I141" s="1"/>
      <c r="J141" s="1"/>
      <c r="K141" s="1"/>
      <c r="L141" s="1"/>
      <c r="M141" s="1"/>
    </row>
    <row r="142" spans="1:13" ht="60">
      <c r="A142" s="36" t="s">
        <v>587</v>
      </c>
      <c r="B142" s="493"/>
      <c r="C142" s="493"/>
      <c r="D142" s="493"/>
      <c r="E142" s="493"/>
      <c r="F142" s="493"/>
      <c r="G142" s="493"/>
      <c r="H142" s="38"/>
      <c r="I142" s="1"/>
      <c r="J142" s="1"/>
      <c r="K142" s="1"/>
      <c r="L142" s="1"/>
      <c r="M142" s="1"/>
    </row>
    <row r="143" spans="1:13" ht="30" customHeight="1">
      <c r="A143" s="46" t="s">
        <v>282</v>
      </c>
      <c r="B143" s="501"/>
      <c r="C143" s="502"/>
      <c r="D143" s="502"/>
      <c r="E143" s="502"/>
      <c r="F143" s="502"/>
      <c r="G143" s="503"/>
      <c r="H143" s="47" t="s">
        <v>162</v>
      </c>
      <c r="I143" s="1"/>
      <c r="J143" s="1"/>
      <c r="K143" s="1"/>
      <c r="L143" s="1"/>
      <c r="M143" s="1"/>
    </row>
    <row r="144" spans="1:13" ht="60.75" thickBot="1">
      <c r="A144" s="36" t="s">
        <v>587</v>
      </c>
      <c r="B144" s="504"/>
      <c r="C144" s="505"/>
      <c r="D144" s="505"/>
      <c r="E144" s="505"/>
      <c r="F144" s="505"/>
      <c r="G144" s="506"/>
      <c r="H144" s="48"/>
      <c r="I144" s="1"/>
      <c r="J144" s="1"/>
      <c r="K144" s="1"/>
      <c r="L144" s="1"/>
      <c r="M144" s="1"/>
    </row>
    <row r="145" spans="1:13" ht="27" thickBot="1">
      <c r="A145" s="459" t="s">
        <v>283</v>
      </c>
      <c r="B145" s="460"/>
      <c r="C145" s="460"/>
      <c r="D145" s="460"/>
      <c r="E145" s="460"/>
      <c r="F145" s="460"/>
      <c r="G145" s="461"/>
      <c r="H145" s="100"/>
      <c r="I145" s="1"/>
      <c r="J145" s="1"/>
      <c r="K145" s="1"/>
      <c r="L145" s="1"/>
      <c r="M145" s="1"/>
    </row>
    <row r="146" spans="1:13" ht="60.75" customHeight="1" thickBot="1">
      <c r="A146" s="39" t="s">
        <v>524</v>
      </c>
      <c r="B146" s="484"/>
      <c r="C146" s="484"/>
      <c r="D146" s="484"/>
      <c r="E146" s="484"/>
      <c r="F146" s="484"/>
      <c r="G146" s="484"/>
      <c r="H146" s="497"/>
      <c r="I146" s="1"/>
      <c r="J146" s="1"/>
      <c r="K146" s="1"/>
      <c r="L146" s="1"/>
      <c r="M146" s="1"/>
    </row>
    <row r="147" spans="1:13" ht="30" customHeight="1">
      <c r="A147" s="49" t="s">
        <v>345</v>
      </c>
      <c r="B147" s="489"/>
      <c r="C147" s="489"/>
      <c r="D147" s="489"/>
      <c r="E147" s="489"/>
      <c r="F147" s="489"/>
      <c r="G147" s="489"/>
      <c r="H147" s="490"/>
      <c r="I147" s="1"/>
      <c r="J147" s="1"/>
      <c r="K147" s="1"/>
      <c r="L147" s="1"/>
      <c r="M147" s="1"/>
    </row>
    <row r="148" spans="1:13" ht="30" customHeight="1">
      <c r="A148" s="36" t="s">
        <v>344</v>
      </c>
      <c r="B148" s="493"/>
      <c r="C148" s="493"/>
      <c r="D148" s="493"/>
      <c r="E148" s="493"/>
      <c r="F148" s="493"/>
      <c r="G148" s="493"/>
      <c r="H148" s="37" t="s">
        <v>162</v>
      </c>
      <c r="I148" s="1"/>
      <c r="J148" s="1"/>
      <c r="K148" s="1"/>
      <c r="L148" s="1"/>
      <c r="M148" s="1"/>
    </row>
    <row r="149" spans="1:13" ht="60">
      <c r="A149" s="36" t="s">
        <v>587</v>
      </c>
      <c r="B149" s="493"/>
      <c r="C149" s="493"/>
      <c r="D149" s="493"/>
      <c r="E149" s="493"/>
      <c r="F149" s="493"/>
      <c r="G149" s="493"/>
      <c r="H149" s="38"/>
      <c r="I149" s="1"/>
      <c r="J149" s="1"/>
      <c r="K149" s="1"/>
      <c r="L149" s="1"/>
      <c r="M149" s="1"/>
    </row>
    <row r="150" spans="1:13" ht="30" customHeight="1">
      <c r="A150" s="36" t="s">
        <v>277</v>
      </c>
      <c r="B150" s="493"/>
      <c r="C150" s="493"/>
      <c r="D150" s="493"/>
      <c r="E150" s="493"/>
      <c r="F150" s="493"/>
      <c r="G150" s="493"/>
      <c r="H150" s="37" t="s">
        <v>162</v>
      </c>
      <c r="I150" s="1"/>
      <c r="J150" s="1"/>
      <c r="K150" s="1"/>
      <c r="L150" s="1"/>
      <c r="M150" s="1"/>
    </row>
    <row r="151" spans="1:13" ht="60">
      <c r="A151" s="36" t="s">
        <v>587</v>
      </c>
      <c r="B151" s="493"/>
      <c r="C151" s="493"/>
      <c r="D151" s="493"/>
      <c r="E151" s="493"/>
      <c r="F151" s="493"/>
      <c r="G151" s="493"/>
      <c r="H151" s="38"/>
      <c r="I151" s="1"/>
      <c r="J151" s="1"/>
      <c r="K151" s="1"/>
      <c r="L151" s="1"/>
      <c r="M151" s="1"/>
    </row>
    <row r="152" spans="1:13" ht="30" customHeight="1">
      <c r="A152" s="36" t="s">
        <v>521</v>
      </c>
      <c r="B152" s="493"/>
      <c r="C152" s="493"/>
      <c r="D152" s="493"/>
      <c r="E152" s="493"/>
      <c r="F152" s="493"/>
      <c r="G152" s="493"/>
      <c r="H152" s="37" t="s">
        <v>162</v>
      </c>
      <c r="I152" s="1"/>
      <c r="J152" s="1"/>
      <c r="K152" s="1"/>
      <c r="L152" s="1"/>
      <c r="M152" s="1"/>
    </row>
    <row r="153" spans="1:13" ht="60">
      <c r="A153" s="36" t="s">
        <v>587</v>
      </c>
      <c r="B153" s="493"/>
      <c r="C153" s="493"/>
      <c r="D153" s="493"/>
      <c r="E153" s="493"/>
      <c r="F153" s="493"/>
      <c r="G153" s="493"/>
      <c r="H153" s="38"/>
      <c r="I153" s="1"/>
      <c r="J153" s="1"/>
      <c r="K153" s="1"/>
      <c r="L153" s="1"/>
      <c r="M153" s="1"/>
    </row>
    <row r="154" spans="1:13" ht="30" customHeight="1">
      <c r="A154" s="36" t="s">
        <v>278</v>
      </c>
      <c r="B154" s="493"/>
      <c r="C154" s="493"/>
      <c r="D154" s="493"/>
      <c r="E154" s="493"/>
      <c r="F154" s="493"/>
      <c r="G154" s="493"/>
      <c r="H154" s="37" t="s">
        <v>162</v>
      </c>
      <c r="I154" s="1"/>
      <c r="J154" s="1"/>
      <c r="K154" s="1"/>
      <c r="L154" s="1"/>
      <c r="M154" s="1"/>
    </row>
    <row r="155" spans="1:13" ht="60">
      <c r="A155" s="36" t="s">
        <v>587</v>
      </c>
      <c r="B155" s="493"/>
      <c r="C155" s="493"/>
      <c r="D155" s="493"/>
      <c r="E155" s="493"/>
      <c r="F155" s="493"/>
      <c r="G155" s="493"/>
      <c r="H155" s="38"/>
      <c r="I155" s="1"/>
      <c r="J155" s="1"/>
      <c r="K155" s="1"/>
      <c r="L155" s="1"/>
      <c r="M155" s="1"/>
    </row>
    <row r="156" spans="1:13" ht="30" customHeight="1">
      <c r="A156" s="36" t="s">
        <v>522</v>
      </c>
      <c r="B156" s="493"/>
      <c r="C156" s="493"/>
      <c r="D156" s="493"/>
      <c r="E156" s="493"/>
      <c r="F156" s="493"/>
      <c r="G156" s="493"/>
      <c r="H156" s="37" t="s">
        <v>162</v>
      </c>
      <c r="I156" s="1"/>
      <c r="J156" s="1"/>
      <c r="K156" s="1"/>
      <c r="L156" s="1"/>
      <c r="M156" s="1"/>
    </row>
    <row r="157" spans="1:13" ht="60.75" thickBot="1">
      <c r="A157" s="36" t="s">
        <v>587</v>
      </c>
      <c r="B157" s="494"/>
      <c r="C157" s="494"/>
      <c r="D157" s="494"/>
      <c r="E157" s="494"/>
      <c r="F157" s="494"/>
      <c r="G157" s="494"/>
      <c r="H157" s="45"/>
      <c r="I157" s="1"/>
      <c r="J157" s="1"/>
      <c r="K157" s="1"/>
      <c r="L157" s="1"/>
      <c r="M157" s="1"/>
    </row>
    <row r="158" spans="1:13" ht="30" customHeight="1">
      <c r="A158" s="43" t="s">
        <v>279</v>
      </c>
      <c r="B158" s="495"/>
      <c r="C158" s="495"/>
      <c r="D158" s="495"/>
      <c r="E158" s="495"/>
      <c r="F158" s="495"/>
      <c r="G158" s="495"/>
      <c r="H158" s="44" t="s">
        <v>162</v>
      </c>
      <c r="I158" s="1"/>
      <c r="J158" s="1"/>
      <c r="K158" s="1"/>
      <c r="L158" s="1"/>
      <c r="M158" s="1"/>
    </row>
    <row r="159" spans="1:13" ht="60">
      <c r="A159" s="36" t="s">
        <v>587</v>
      </c>
      <c r="B159" s="498"/>
      <c r="C159" s="499"/>
      <c r="D159" s="499"/>
      <c r="E159" s="499"/>
      <c r="F159" s="499"/>
      <c r="G159" s="500"/>
      <c r="H159" s="38"/>
      <c r="I159" s="1"/>
      <c r="J159" s="1"/>
      <c r="K159" s="1"/>
      <c r="L159" s="1"/>
      <c r="M159" s="1"/>
    </row>
    <row r="160" spans="1:13" ht="30" customHeight="1">
      <c r="A160" s="36" t="s">
        <v>523</v>
      </c>
      <c r="B160" s="493"/>
      <c r="C160" s="493"/>
      <c r="D160" s="493"/>
      <c r="E160" s="493"/>
      <c r="F160" s="493"/>
      <c r="G160" s="493"/>
      <c r="H160" s="37" t="s">
        <v>162</v>
      </c>
      <c r="I160" s="1"/>
      <c r="J160" s="1"/>
      <c r="K160" s="1"/>
      <c r="L160" s="1"/>
      <c r="M160" s="1"/>
    </row>
    <row r="161" spans="1:13" ht="60">
      <c r="A161" s="36" t="s">
        <v>587</v>
      </c>
      <c r="B161" s="493"/>
      <c r="C161" s="493"/>
      <c r="D161" s="493"/>
      <c r="E161" s="493"/>
      <c r="F161" s="493"/>
      <c r="G161" s="493"/>
      <c r="H161" s="38"/>
      <c r="I161" s="1"/>
      <c r="J161" s="1"/>
      <c r="K161" s="1"/>
      <c r="L161" s="1"/>
      <c r="M161" s="1"/>
    </row>
    <row r="162" spans="1:13" ht="30" customHeight="1">
      <c r="A162" s="36" t="s">
        <v>280</v>
      </c>
      <c r="B162" s="493"/>
      <c r="C162" s="493"/>
      <c r="D162" s="493"/>
      <c r="E162" s="493"/>
      <c r="F162" s="493"/>
      <c r="G162" s="493"/>
      <c r="H162" s="37" t="s">
        <v>162</v>
      </c>
      <c r="I162" s="1"/>
      <c r="J162" s="1"/>
      <c r="K162" s="1"/>
      <c r="L162" s="1"/>
      <c r="M162" s="1"/>
    </row>
    <row r="163" spans="1:13" ht="60">
      <c r="A163" s="36" t="s">
        <v>587</v>
      </c>
      <c r="B163" s="493"/>
      <c r="C163" s="493"/>
      <c r="D163" s="493"/>
      <c r="E163" s="493"/>
      <c r="F163" s="493"/>
      <c r="G163" s="493"/>
      <c r="H163" s="38"/>
      <c r="I163" s="1"/>
      <c r="J163" s="1"/>
      <c r="K163" s="1"/>
      <c r="L163" s="1"/>
      <c r="M163" s="1"/>
    </row>
    <row r="164" spans="1:13" ht="30" customHeight="1">
      <c r="A164" s="36" t="s">
        <v>281</v>
      </c>
      <c r="B164" s="493"/>
      <c r="C164" s="493"/>
      <c r="D164" s="493"/>
      <c r="E164" s="493"/>
      <c r="F164" s="493"/>
      <c r="G164" s="493"/>
      <c r="H164" s="37" t="s">
        <v>162</v>
      </c>
      <c r="I164" s="1"/>
      <c r="J164" s="1"/>
      <c r="K164" s="1"/>
      <c r="L164" s="1"/>
      <c r="M164" s="1"/>
    </row>
    <row r="165" spans="1:13" ht="60">
      <c r="A165" s="36" t="s">
        <v>587</v>
      </c>
      <c r="B165" s="493"/>
      <c r="C165" s="493"/>
      <c r="D165" s="493"/>
      <c r="E165" s="493"/>
      <c r="F165" s="493"/>
      <c r="G165" s="493"/>
      <c r="H165" s="38"/>
      <c r="I165" s="1"/>
      <c r="J165" s="1"/>
      <c r="K165" s="1"/>
      <c r="L165" s="1"/>
      <c r="M165" s="1"/>
    </row>
    <row r="166" spans="1:13" ht="30" customHeight="1">
      <c r="A166" s="46" t="s">
        <v>282</v>
      </c>
      <c r="B166" s="496"/>
      <c r="C166" s="496"/>
      <c r="D166" s="496"/>
      <c r="E166" s="496"/>
      <c r="F166" s="496"/>
      <c r="G166" s="496"/>
      <c r="H166" s="47" t="s">
        <v>162</v>
      </c>
      <c r="I166" s="1"/>
      <c r="J166" s="1"/>
      <c r="K166" s="1"/>
      <c r="L166" s="1"/>
      <c r="M166" s="1"/>
    </row>
    <row r="167" spans="1:13" ht="60.75" thickBot="1">
      <c r="A167" s="36" t="s">
        <v>587</v>
      </c>
      <c r="B167" s="494"/>
      <c r="C167" s="494"/>
      <c r="D167" s="494"/>
      <c r="E167" s="494"/>
      <c r="F167" s="494"/>
      <c r="G167" s="494"/>
      <c r="H167" s="45"/>
      <c r="I167" s="1"/>
      <c r="J167" s="1"/>
      <c r="K167" s="1"/>
      <c r="L167" s="1"/>
      <c r="M167" s="1"/>
    </row>
    <row r="168" spans="1:13" ht="27" thickBot="1">
      <c r="A168" s="459" t="s">
        <v>283</v>
      </c>
      <c r="B168" s="460"/>
      <c r="C168" s="460"/>
      <c r="D168" s="460"/>
      <c r="E168" s="460"/>
      <c r="F168" s="460"/>
      <c r="G168" s="461"/>
      <c r="H168" s="100"/>
      <c r="I168" s="1"/>
      <c r="J168" s="1"/>
      <c r="K168" s="1"/>
      <c r="L168" s="1"/>
      <c r="M168" s="1"/>
    </row>
    <row r="169" spans="1:13" ht="60.75" customHeight="1" thickBot="1">
      <c r="A169" s="39" t="s">
        <v>524</v>
      </c>
      <c r="B169" s="484"/>
      <c r="C169" s="484"/>
      <c r="D169" s="484"/>
      <c r="E169" s="484"/>
      <c r="F169" s="484"/>
      <c r="G169" s="484"/>
      <c r="H169" s="497"/>
      <c r="I169" s="1"/>
      <c r="J169" s="1"/>
      <c r="K169" s="1"/>
      <c r="L169" s="1"/>
      <c r="M169" s="1"/>
    </row>
  </sheetData>
  <sheetProtection algorithmName="SHA-512" hashValue="vpU+QIRB9iTUb/hy5OUwuaTn2eX3ojl2MjCiPETuzHMaaW6gdT8j3TIWxCd1wpC6UAVv0iNexyL0XanCXT3pUA==" saltValue="vFjnU+rjoXy2J5abVnjQRw==" spinCount="100000" sheet="1" objects="1" scenarios="1" formatRows="0"/>
  <mergeCells count="164">
    <mergeCell ref="B165:G165"/>
    <mergeCell ref="B166:G166"/>
    <mergeCell ref="B167:G167"/>
    <mergeCell ref="A168:G168"/>
    <mergeCell ref="B169:H169"/>
    <mergeCell ref="B159:G159"/>
    <mergeCell ref="B160:G160"/>
    <mergeCell ref="B161:G161"/>
    <mergeCell ref="B162:G162"/>
    <mergeCell ref="B163:G163"/>
    <mergeCell ref="B164:G164"/>
    <mergeCell ref="B153:G153"/>
    <mergeCell ref="B154:G154"/>
    <mergeCell ref="B155:G155"/>
    <mergeCell ref="B156:G156"/>
    <mergeCell ref="B157:G157"/>
    <mergeCell ref="B158:G158"/>
    <mergeCell ref="B147:H147"/>
    <mergeCell ref="B148:G148"/>
    <mergeCell ref="B149:G149"/>
    <mergeCell ref="B150:G150"/>
    <mergeCell ref="B151:G151"/>
    <mergeCell ref="B152:G152"/>
    <mergeCell ref="B141:G141"/>
    <mergeCell ref="B142:G142"/>
    <mergeCell ref="B143:G143"/>
    <mergeCell ref="B144:G144"/>
    <mergeCell ref="A145:G145"/>
    <mergeCell ref="B146:H146"/>
    <mergeCell ref="B135:G135"/>
    <mergeCell ref="B136:G136"/>
    <mergeCell ref="B137:G137"/>
    <mergeCell ref="B138:G138"/>
    <mergeCell ref="B139:G139"/>
    <mergeCell ref="B140:G140"/>
    <mergeCell ref="B128:G128"/>
    <mergeCell ref="B129:G129"/>
    <mergeCell ref="B130:G130"/>
    <mergeCell ref="B131:G131"/>
    <mergeCell ref="B132:G132"/>
    <mergeCell ref="B133:G133"/>
    <mergeCell ref="B122:H122"/>
    <mergeCell ref="B123:H123"/>
    <mergeCell ref="B124:G124"/>
    <mergeCell ref="B125:G125"/>
    <mergeCell ref="B126:G126"/>
    <mergeCell ref="B127:G127"/>
    <mergeCell ref="B116:G116"/>
    <mergeCell ref="B117:G117"/>
    <mergeCell ref="B118:G118"/>
    <mergeCell ref="B119:G119"/>
    <mergeCell ref="B120:G120"/>
    <mergeCell ref="A121:G121"/>
    <mergeCell ref="B109:G109"/>
    <mergeCell ref="B111:G111"/>
    <mergeCell ref="B112:G112"/>
    <mergeCell ref="B113:G113"/>
    <mergeCell ref="B114:G114"/>
    <mergeCell ref="B115:G115"/>
    <mergeCell ref="B103:G103"/>
    <mergeCell ref="B104:G104"/>
    <mergeCell ref="B105:G105"/>
    <mergeCell ref="B106:G106"/>
    <mergeCell ref="B107:G107"/>
    <mergeCell ref="B108:G108"/>
    <mergeCell ref="A97:G97"/>
    <mergeCell ref="B98:H98"/>
    <mergeCell ref="B99:H99"/>
    <mergeCell ref="B100:G100"/>
    <mergeCell ref="B101:G101"/>
    <mergeCell ref="B102:G102"/>
    <mergeCell ref="B91:G91"/>
    <mergeCell ref="B92:G92"/>
    <mergeCell ref="B93:G93"/>
    <mergeCell ref="B94:G94"/>
    <mergeCell ref="B95:G95"/>
    <mergeCell ref="B96:G96"/>
    <mergeCell ref="B84:G84"/>
    <mergeCell ref="B85:G85"/>
    <mergeCell ref="B87:G87"/>
    <mergeCell ref="B88:G88"/>
    <mergeCell ref="B89:G89"/>
    <mergeCell ref="B90:G90"/>
    <mergeCell ref="B78:G78"/>
    <mergeCell ref="B79:G79"/>
    <mergeCell ref="B80:G80"/>
    <mergeCell ref="B81:G81"/>
    <mergeCell ref="B82:G82"/>
    <mergeCell ref="B83:G83"/>
    <mergeCell ref="B72:G72"/>
    <mergeCell ref="A73:G73"/>
    <mergeCell ref="B74:H74"/>
    <mergeCell ref="B75:H75"/>
    <mergeCell ref="B76:G76"/>
    <mergeCell ref="B77:G77"/>
    <mergeCell ref="B66:G66"/>
    <mergeCell ref="B67:G67"/>
    <mergeCell ref="B68:G68"/>
    <mergeCell ref="B69:G69"/>
    <mergeCell ref="B70:G70"/>
    <mergeCell ref="B71:G71"/>
    <mergeCell ref="B59:G59"/>
    <mergeCell ref="B60:G60"/>
    <mergeCell ref="B61:G61"/>
    <mergeCell ref="B63:G63"/>
    <mergeCell ref="B64:G64"/>
    <mergeCell ref="B65:G65"/>
    <mergeCell ref="B53:G53"/>
    <mergeCell ref="B54:G54"/>
    <mergeCell ref="B55:G55"/>
    <mergeCell ref="B56:G56"/>
    <mergeCell ref="B57:G57"/>
    <mergeCell ref="B58:G58"/>
    <mergeCell ref="B47:G47"/>
    <mergeCell ref="B48:G48"/>
    <mergeCell ref="A49:G49"/>
    <mergeCell ref="B50:H50"/>
    <mergeCell ref="B51:H51"/>
    <mergeCell ref="B52:G52"/>
    <mergeCell ref="B41:G41"/>
    <mergeCell ref="B42:G42"/>
    <mergeCell ref="B43:G43"/>
    <mergeCell ref="B44:G44"/>
    <mergeCell ref="B45:G45"/>
    <mergeCell ref="B46:G46"/>
    <mergeCell ref="B34:G34"/>
    <mergeCell ref="B35:G35"/>
    <mergeCell ref="B36:G36"/>
    <mergeCell ref="B37:G37"/>
    <mergeCell ref="B39:G39"/>
    <mergeCell ref="B40:G40"/>
    <mergeCell ref="B29:G29"/>
    <mergeCell ref="B30:G30"/>
    <mergeCell ref="B31:G31"/>
    <mergeCell ref="B32:G32"/>
    <mergeCell ref="B33:G33"/>
    <mergeCell ref="A7:A9"/>
    <mergeCell ref="B7:H9"/>
    <mergeCell ref="A10:A16"/>
    <mergeCell ref="B10:H10"/>
    <mergeCell ref="B11:H16"/>
    <mergeCell ref="B27:H27"/>
    <mergeCell ref="A1:H2"/>
    <mergeCell ref="A3:A4"/>
    <mergeCell ref="B3:C4"/>
    <mergeCell ref="D3:E4"/>
    <mergeCell ref="F3:H4"/>
    <mergeCell ref="B5:C5"/>
    <mergeCell ref="D5:E5"/>
    <mergeCell ref="F5:H5"/>
    <mergeCell ref="B28:G28"/>
    <mergeCell ref="B6:H6"/>
    <mergeCell ref="A18:G18"/>
    <mergeCell ref="A20:A21"/>
    <mergeCell ref="B20:D21"/>
    <mergeCell ref="E21:H21"/>
    <mergeCell ref="A22:A23"/>
    <mergeCell ref="B22:D23"/>
    <mergeCell ref="F22:H22"/>
    <mergeCell ref="F23:H23"/>
    <mergeCell ref="A24:A25"/>
    <mergeCell ref="B24:D25"/>
    <mergeCell ref="F24:H24"/>
    <mergeCell ref="F25:H25"/>
  </mergeCells>
  <conditionalFormatting sqref="B6:H6">
    <cfRule type="expression" dxfId="31" priority="1">
      <formula>B6&lt;&gt;""</formula>
    </cfRule>
  </conditionalFormatting>
  <pageMargins left="0.7" right="0.7" top="0.75" bottom="0.75" header="0.3" footer="0.3"/>
  <pageSetup scale="88" fitToHeight="0" orientation="landscape" r:id="rId1"/>
  <headerFooter>
    <oddHeader>&amp;L&amp;KFF0000(Exercise Name)&amp;R&amp;K000000&amp;D</oddHeader>
    <oddFooter xml:space="preserve">&amp;LExercise Evaluation Guide&amp;R&amp;KFF0000(Jurisdiction) </oddFooter>
  </headerFooter>
  <rowBreaks count="7" manualBreakCount="7">
    <brk id="26" max="16383" man="1"/>
    <brk id="50" max="16383" man="1"/>
    <brk id="74" max="16383" man="1"/>
    <brk id="98" max="16383" man="1"/>
    <brk id="122" max="16383" man="1"/>
    <brk id="146" max="16383" man="1"/>
    <brk id="15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F1473B4-1BD3-4089-A461-A537B0060EEE}">
          <x14:formula1>
            <xm:f>ENUM!$L$2:$L$6</xm:f>
          </x14:formula1>
          <xm:sqref>H48:H49 H92 H165 H29 H31 H33 H35 H37:H38 H40 H42 H44 H46 H53 H55 H57 H59 H61:H62 H64 H66 H96:H97 H77 H79 H81 H83 H85:H86 H88 H90 H70 H101 H103 H105 H107 H109:H110 H112 H114 H116 H118 H136 H125 H127 H129 H131 H133:H134 H94 H68 H72:H73 H120:H121 H167:H168 H149 H151 H153 H155 H157 H159 H161 H163 H144:H145 H138 H140 H142 H18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3638C-FB47-4BAD-9240-BBB516850913}">
  <sheetPr>
    <tabColor theme="7" tint="0.39997558519241921"/>
    <pageSetUpPr fitToPage="1"/>
  </sheetPr>
  <dimension ref="A1:M172"/>
  <sheetViews>
    <sheetView view="pageLayout" zoomScaleNormal="100" zoomScaleSheetLayoutView="100" workbookViewId="0">
      <selection activeCell="A169" sqref="A169"/>
    </sheetView>
  </sheetViews>
  <sheetFormatPr defaultRowHeight="15"/>
  <cols>
    <col min="1" max="1" width="23.5703125" style="57" customWidth="1"/>
    <col min="2" max="2" width="17.85546875" customWidth="1"/>
    <col min="3" max="6" width="15.7109375" customWidth="1"/>
    <col min="7" max="7" width="23.85546875" customWidth="1"/>
    <col min="8" max="8" width="9.140625" style="57"/>
  </cols>
  <sheetData>
    <row r="1" spans="1:13">
      <c r="A1" s="399" t="s">
        <v>156</v>
      </c>
      <c r="B1" s="400"/>
      <c r="C1" s="400"/>
      <c r="D1" s="400"/>
      <c r="E1" s="400"/>
      <c r="F1" s="400"/>
      <c r="G1" s="400"/>
      <c r="H1" s="401"/>
      <c r="I1" s="3"/>
      <c r="J1" s="3"/>
      <c r="K1" s="3"/>
      <c r="L1" s="3"/>
      <c r="M1" s="3"/>
    </row>
    <row r="2" spans="1:13" ht="15.75" thickBot="1">
      <c r="A2" s="509"/>
      <c r="B2" s="430"/>
      <c r="C2" s="430"/>
      <c r="D2" s="430"/>
      <c r="E2" s="430"/>
      <c r="F2" s="430"/>
      <c r="G2" s="430"/>
      <c r="H2" s="431"/>
      <c r="I2" s="3"/>
      <c r="J2" s="3"/>
      <c r="K2" s="3"/>
      <c r="L2" s="3"/>
      <c r="M2" s="3"/>
    </row>
    <row r="3" spans="1:13">
      <c r="A3" s="507" t="s">
        <v>93</v>
      </c>
      <c r="B3" s="510" t="str">
        <f>'Notification Form'!F12&amp;""</f>
        <v/>
      </c>
      <c r="C3" s="511"/>
      <c r="D3" s="581" t="s">
        <v>335</v>
      </c>
      <c r="E3" s="582"/>
      <c r="F3" s="510" t="str">
        <f>'Notification Form'!F18&amp;""</f>
        <v/>
      </c>
      <c r="G3" s="539"/>
      <c r="H3" s="511"/>
      <c r="I3" s="1"/>
      <c r="J3" s="1"/>
      <c r="K3" s="1"/>
      <c r="L3" s="1"/>
      <c r="M3" s="1"/>
    </row>
    <row r="4" spans="1:13" ht="15.75" thickBot="1">
      <c r="A4" s="508"/>
      <c r="B4" s="512"/>
      <c r="C4" s="513"/>
      <c r="D4" s="583"/>
      <c r="E4" s="584"/>
      <c r="F4" s="512"/>
      <c r="G4" s="540"/>
      <c r="H4" s="513"/>
      <c r="I4" s="1"/>
      <c r="J4" s="1"/>
      <c r="K4" s="1"/>
      <c r="L4" s="1"/>
      <c r="M4" s="1"/>
    </row>
    <row r="5" spans="1:13" ht="28.7" customHeight="1" thickBot="1">
      <c r="A5" s="32" t="s">
        <v>101</v>
      </c>
      <c r="B5" s="514">
        <f>'Notification Form'!C22</f>
        <v>0</v>
      </c>
      <c r="C5" s="515"/>
      <c r="D5" s="543" t="s">
        <v>100</v>
      </c>
      <c r="E5" s="544"/>
      <c r="F5" s="541" t="str">
        <f>'Notification Form'!F21&amp;""</f>
        <v/>
      </c>
      <c r="G5" s="541"/>
      <c r="H5" s="542"/>
      <c r="I5" s="1"/>
      <c r="J5" s="1"/>
      <c r="K5" s="1"/>
      <c r="L5" s="1"/>
      <c r="M5" s="1"/>
    </row>
    <row r="6" spans="1:13" ht="36" customHeight="1" thickBot="1">
      <c r="A6" s="33" t="s">
        <v>368</v>
      </c>
      <c r="B6" s="545"/>
      <c r="C6" s="545"/>
      <c r="D6" s="545"/>
      <c r="E6" s="545"/>
      <c r="F6" s="545"/>
      <c r="G6" s="545"/>
      <c r="H6" s="546"/>
      <c r="I6" s="1"/>
      <c r="J6" s="1"/>
      <c r="K6" s="1"/>
      <c r="L6" s="1"/>
      <c r="M6" s="1"/>
    </row>
    <row r="7" spans="1:13">
      <c r="A7" s="507" t="s">
        <v>342</v>
      </c>
      <c r="B7" s="517" t="str">
        <f>"5. " &amp; 'Exercise Overview'!D21&amp;""</f>
        <v xml:space="preserve">5. </v>
      </c>
      <c r="C7" s="518"/>
      <c r="D7" s="518"/>
      <c r="E7" s="518"/>
      <c r="F7" s="518"/>
      <c r="G7" s="518"/>
      <c r="H7" s="519"/>
      <c r="I7" s="1"/>
      <c r="J7" s="1"/>
      <c r="K7" s="1"/>
      <c r="L7" s="1"/>
      <c r="M7" s="1"/>
    </row>
    <row r="8" spans="1:13">
      <c r="A8" s="516"/>
      <c r="B8" s="520"/>
      <c r="C8" s="521"/>
      <c r="D8" s="521"/>
      <c r="E8" s="521"/>
      <c r="F8" s="521"/>
      <c r="G8" s="521"/>
      <c r="H8" s="522"/>
      <c r="I8" s="1"/>
      <c r="J8" s="1"/>
      <c r="K8" s="1"/>
      <c r="L8" s="1"/>
      <c r="M8" s="1"/>
    </row>
    <row r="9" spans="1:13" ht="15.75" thickBot="1">
      <c r="A9" s="508"/>
      <c r="B9" s="523"/>
      <c r="C9" s="524"/>
      <c r="D9" s="524"/>
      <c r="E9" s="524"/>
      <c r="F9" s="524"/>
      <c r="G9" s="524"/>
      <c r="H9" s="525"/>
      <c r="I9" s="1"/>
      <c r="J9" s="1"/>
      <c r="K9" s="1"/>
      <c r="L9" s="1"/>
      <c r="M9" s="1"/>
    </row>
    <row r="10" spans="1:13" ht="18" customHeight="1">
      <c r="A10" s="507" t="s">
        <v>170</v>
      </c>
      <c r="B10" s="517" t="str">
        <f>"5. " &amp; 'Notification Form'!H17</f>
        <v xml:space="preserve">5. </v>
      </c>
      <c r="C10" s="518"/>
      <c r="D10" s="518"/>
      <c r="E10" s="518"/>
      <c r="F10" s="518"/>
      <c r="G10" s="518"/>
      <c r="H10" s="519"/>
      <c r="I10" s="1"/>
      <c r="J10" s="1"/>
      <c r="K10" s="1"/>
      <c r="L10" s="1"/>
      <c r="M10" s="1"/>
    </row>
    <row r="11" spans="1:13" ht="14.25" customHeight="1">
      <c r="A11" s="516"/>
      <c r="B11" s="529" t="e">
        <f>IF(ISBLANK(B10)," ",VLOOKUP('Notification Form'!H17,ENUM!$N$1:$O$32,2,FALSE))</f>
        <v>#N/A</v>
      </c>
      <c r="C11" s="530"/>
      <c r="D11" s="530"/>
      <c r="E11" s="530"/>
      <c r="F11" s="530"/>
      <c r="G11" s="530"/>
      <c r="H11" s="531"/>
      <c r="I11" s="1"/>
      <c r="J11" s="1"/>
      <c r="K11" s="1"/>
      <c r="L11" s="1"/>
      <c r="M11" s="1"/>
    </row>
    <row r="12" spans="1:13" ht="14.25" customHeight="1">
      <c r="A12" s="516"/>
      <c r="B12" s="529"/>
      <c r="C12" s="530"/>
      <c r="D12" s="530"/>
      <c r="E12" s="530"/>
      <c r="F12" s="530"/>
      <c r="G12" s="530"/>
      <c r="H12" s="531"/>
      <c r="I12" s="1"/>
      <c r="J12" s="1"/>
      <c r="K12" s="1"/>
      <c r="L12" s="1"/>
      <c r="M12" s="1"/>
    </row>
    <row r="13" spans="1:13" ht="14.25" customHeight="1">
      <c r="A13" s="516"/>
      <c r="B13" s="529"/>
      <c r="C13" s="530"/>
      <c r="D13" s="530"/>
      <c r="E13" s="530"/>
      <c r="F13" s="530"/>
      <c r="G13" s="530"/>
      <c r="H13" s="531"/>
      <c r="I13" s="1"/>
      <c r="J13" s="1"/>
      <c r="K13" s="1"/>
      <c r="L13" s="1"/>
      <c r="M13" s="1"/>
    </row>
    <row r="14" spans="1:13" ht="14.25" customHeight="1">
      <c r="A14" s="516"/>
      <c r="B14" s="529"/>
      <c r="C14" s="530"/>
      <c r="D14" s="530"/>
      <c r="E14" s="530"/>
      <c r="F14" s="530"/>
      <c r="G14" s="530"/>
      <c r="H14" s="531"/>
      <c r="I14" s="1"/>
      <c r="J14" s="1"/>
      <c r="K14" s="1"/>
      <c r="L14" s="1"/>
      <c r="M14" s="1"/>
    </row>
    <row r="15" spans="1:13" ht="14.25" customHeight="1">
      <c r="A15" s="516"/>
      <c r="B15" s="529"/>
      <c r="C15" s="530"/>
      <c r="D15" s="530"/>
      <c r="E15" s="530"/>
      <c r="F15" s="530"/>
      <c r="G15" s="530"/>
      <c r="H15" s="531"/>
      <c r="I15" s="1"/>
      <c r="J15" s="1"/>
      <c r="K15" s="1"/>
      <c r="L15" s="1"/>
      <c r="M15" s="1"/>
    </row>
    <row r="16" spans="1:13" ht="14.25" customHeight="1" thickBot="1">
      <c r="A16" s="508"/>
      <c r="B16" s="532"/>
      <c r="C16" s="533"/>
      <c r="D16" s="533"/>
      <c r="E16" s="533"/>
      <c r="F16" s="533"/>
      <c r="G16" s="533"/>
      <c r="H16" s="534"/>
      <c r="I16" s="1"/>
      <c r="J16" s="1"/>
      <c r="K16" s="1"/>
      <c r="L16" s="1"/>
      <c r="M16" s="1"/>
    </row>
    <row r="17" spans="1:13" ht="96" customHeight="1" thickBot="1">
      <c r="A17" s="222"/>
      <c r="B17" s="34"/>
      <c r="C17" s="34"/>
      <c r="D17" s="34"/>
      <c r="E17" s="34"/>
      <c r="F17" s="34"/>
      <c r="G17" s="34"/>
      <c r="H17" s="34"/>
      <c r="I17" s="1"/>
      <c r="J17" s="1"/>
      <c r="K17" s="1"/>
      <c r="L17" s="1"/>
      <c r="M17" s="1"/>
    </row>
    <row r="18" spans="1:13" ht="27" customHeight="1" thickBot="1">
      <c r="A18" s="459" t="s">
        <v>163</v>
      </c>
      <c r="B18" s="460"/>
      <c r="C18" s="460"/>
      <c r="D18" s="460"/>
      <c r="E18" s="460"/>
      <c r="F18" s="460"/>
      <c r="G18" s="461"/>
      <c r="H18" s="100"/>
      <c r="I18" s="1"/>
      <c r="J18" s="1"/>
      <c r="K18" s="1"/>
      <c r="L18" s="1"/>
      <c r="M18" s="1"/>
    </row>
    <row r="19" spans="1:13" ht="15.75" thickBot="1">
      <c r="A19" s="50"/>
      <c r="B19" s="131"/>
      <c r="C19" s="131"/>
      <c r="D19" s="131"/>
      <c r="E19" s="131"/>
      <c r="F19" s="131"/>
      <c r="G19" s="131"/>
      <c r="H19" s="52"/>
      <c r="I19" s="1"/>
      <c r="J19" s="1"/>
      <c r="K19" s="1"/>
      <c r="L19" s="1"/>
      <c r="M19" s="1"/>
    </row>
    <row r="20" spans="1:13" ht="15.75" thickBot="1">
      <c r="A20" s="462" t="s">
        <v>164</v>
      </c>
      <c r="B20" s="464"/>
      <c r="C20" s="464"/>
      <c r="D20" s="464"/>
      <c r="E20" s="132"/>
      <c r="F20" s="132"/>
      <c r="G20" s="132"/>
      <c r="H20" s="54"/>
      <c r="I20" s="1"/>
      <c r="J20" s="1"/>
      <c r="K20" s="1"/>
      <c r="L20" s="1"/>
      <c r="M20" s="1"/>
    </row>
    <row r="21" spans="1:13" ht="18.75">
      <c r="A21" s="463"/>
      <c r="B21" s="465"/>
      <c r="C21" s="465"/>
      <c r="D21" s="465"/>
      <c r="E21" s="466" t="s">
        <v>166</v>
      </c>
      <c r="F21" s="467"/>
      <c r="G21" s="467"/>
      <c r="H21" s="468"/>
      <c r="I21" s="1"/>
      <c r="J21" s="1"/>
      <c r="K21" s="1"/>
      <c r="L21" s="1"/>
      <c r="M21" s="1"/>
    </row>
    <row r="22" spans="1:13">
      <c r="A22" s="469" t="s">
        <v>165</v>
      </c>
      <c r="B22" s="470"/>
      <c r="C22" s="470"/>
      <c r="D22" s="471"/>
      <c r="E22" s="55" t="s">
        <v>167</v>
      </c>
      <c r="F22" s="472" t="s">
        <v>346</v>
      </c>
      <c r="G22" s="473"/>
      <c r="H22" s="474"/>
      <c r="I22" s="1"/>
      <c r="J22" s="1"/>
      <c r="K22" s="1"/>
      <c r="L22" s="1"/>
      <c r="M22" s="1"/>
    </row>
    <row r="23" spans="1:13">
      <c r="A23" s="469"/>
      <c r="B23" s="470"/>
      <c r="C23" s="470"/>
      <c r="D23" s="471"/>
      <c r="E23" s="55" t="s">
        <v>113</v>
      </c>
      <c r="F23" s="472" t="s">
        <v>525</v>
      </c>
      <c r="G23" s="473"/>
      <c r="H23" s="474"/>
      <c r="I23" s="1"/>
      <c r="J23" s="1"/>
      <c r="K23" s="1"/>
      <c r="L23" s="1"/>
      <c r="M23" s="1"/>
    </row>
    <row r="24" spans="1:13">
      <c r="A24" s="475"/>
      <c r="B24" s="567"/>
      <c r="C24" s="567"/>
      <c r="D24" s="568"/>
      <c r="E24" s="55" t="s">
        <v>168</v>
      </c>
      <c r="F24" s="472" t="s">
        <v>347</v>
      </c>
      <c r="G24" s="473"/>
      <c r="H24" s="474"/>
      <c r="I24" s="1"/>
      <c r="J24" s="1"/>
      <c r="K24" s="1"/>
      <c r="L24" s="1"/>
      <c r="M24" s="1"/>
    </row>
    <row r="25" spans="1:13" ht="15.75" thickBot="1">
      <c r="A25" s="476"/>
      <c r="B25" s="569"/>
      <c r="C25" s="569"/>
      <c r="D25" s="570"/>
      <c r="E25" s="56" t="s">
        <v>169</v>
      </c>
      <c r="F25" s="481" t="s">
        <v>348</v>
      </c>
      <c r="G25" s="482"/>
      <c r="H25" s="483"/>
      <c r="I25" s="1"/>
      <c r="J25" s="1"/>
      <c r="K25" s="1"/>
      <c r="L25" s="1"/>
      <c r="M25" s="1"/>
    </row>
    <row r="26" spans="1:13" ht="22.5" customHeight="1" thickBot="1">
      <c r="A26" s="222"/>
      <c r="B26" s="34"/>
      <c r="C26" s="34"/>
      <c r="D26" s="34"/>
      <c r="E26" s="34"/>
      <c r="F26" s="34"/>
      <c r="G26" s="34"/>
      <c r="H26" s="34"/>
      <c r="I26" s="1"/>
      <c r="J26" s="1"/>
      <c r="K26" s="1"/>
      <c r="L26" s="1"/>
      <c r="M26" s="1"/>
    </row>
    <row r="27" spans="1:13" ht="30" customHeight="1">
      <c r="A27" s="35" t="s">
        <v>157</v>
      </c>
      <c r="B27" s="489"/>
      <c r="C27" s="489"/>
      <c r="D27" s="489"/>
      <c r="E27" s="489"/>
      <c r="F27" s="489"/>
      <c r="G27" s="489"/>
      <c r="H27" s="490"/>
      <c r="I27" s="1"/>
      <c r="J27" s="1"/>
      <c r="K27" s="1"/>
      <c r="L27" s="1"/>
      <c r="M27" s="1"/>
    </row>
    <row r="28" spans="1:13" ht="30" customHeight="1">
      <c r="A28" s="36" t="s">
        <v>344</v>
      </c>
      <c r="B28" s="493"/>
      <c r="C28" s="493"/>
      <c r="D28" s="493"/>
      <c r="E28" s="493"/>
      <c r="F28" s="493"/>
      <c r="G28" s="493"/>
      <c r="H28" s="37" t="s">
        <v>162</v>
      </c>
      <c r="I28" s="1"/>
      <c r="J28" s="1"/>
      <c r="K28" s="1"/>
      <c r="L28" s="1"/>
      <c r="M28" s="1"/>
    </row>
    <row r="29" spans="1:13" ht="59.25" customHeight="1">
      <c r="A29" s="36" t="s">
        <v>587</v>
      </c>
      <c r="B29" s="493"/>
      <c r="C29" s="493"/>
      <c r="D29" s="493"/>
      <c r="E29" s="493"/>
      <c r="F29" s="493"/>
      <c r="G29" s="493"/>
      <c r="H29" s="38"/>
      <c r="I29" s="1"/>
      <c r="J29" s="1"/>
      <c r="K29" s="1"/>
      <c r="L29" s="1"/>
      <c r="M29" s="1"/>
    </row>
    <row r="30" spans="1:13" ht="30" customHeight="1">
      <c r="A30" s="36" t="s">
        <v>277</v>
      </c>
      <c r="B30" s="493"/>
      <c r="C30" s="493"/>
      <c r="D30" s="493"/>
      <c r="E30" s="493"/>
      <c r="F30" s="493"/>
      <c r="G30" s="493"/>
      <c r="H30" s="37" t="s">
        <v>162</v>
      </c>
      <c r="I30" s="1"/>
      <c r="J30" s="1"/>
      <c r="K30" s="1"/>
      <c r="L30" s="1"/>
      <c r="M30" s="1"/>
    </row>
    <row r="31" spans="1:13" ht="59.25" customHeight="1">
      <c r="A31" s="36" t="s">
        <v>587</v>
      </c>
      <c r="B31" s="493"/>
      <c r="C31" s="493"/>
      <c r="D31" s="493"/>
      <c r="E31" s="493"/>
      <c r="F31" s="493"/>
      <c r="G31" s="493"/>
      <c r="H31" s="38"/>
      <c r="I31" s="1"/>
      <c r="J31" s="1"/>
      <c r="K31" s="1"/>
      <c r="L31" s="1"/>
      <c r="M31" s="1"/>
    </row>
    <row r="32" spans="1:13" ht="30" customHeight="1">
      <c r="A32" s="36" t="s">
        <v>521</v>
      </c>
      <c r="B32" s="493"/>
      <c r="C32" s="493"/>
      <c r="D32" s="493"/>
      <c r="E32" s="493"/>
      <c r="F32" s="493"/>
      <c r="G32" s="493"/>
      <c r="H32" s="37" t="s">
        <v>162</v>
      </c>
      <c r="I32" s="1"/>
      <c r="J32" s="1"/>
      <c r="K32" s="1"/>
      <c r="L32" s="1"/>
      <c r="M32" s="1"/>
    </row>
    <row r="33" spans="1:13" ht="59.25" customHeight="1">
      <c r="A33" s="36" t="s">
        <v>587</v>
      </c>
      <c r="B33" s="493"/>
      <c r="C33" s="493"/>
      <c r="D33" s="493"/>
      <c r="E33" s="493"/>
      <c r="F33" s="493"/>
      <c r="G33" s="493"/>
      <c r="H33" s="38"/>
      <c r="I33" s="1"/>
      <c r="J33" s="1"/>
      <c r="K33" s="1"/>
      <c r="L33" s="1"/>
      <c r="M33" s="1"/>
    </row>
    <row r="34" spans="1:13" ht="30" customHeight="1">
      <c r="A34" s="36" t="s">
        <v>278</v>
      </c>
      <c r="B34" s="493"/>
      <c r="C34" s="493"/>
      <c r="D34" s="493"/>
      <c r="E34" s="493"/>
      <c r="F34" s="493"/>
      <c r="G34" s="493"/>
      <c r="H34" s="37" t="s">
        <v>162</v>
      </c>
      <c r="I34" s="1"/>
      <c r="J34" s="1"/>
      <c r="K34" s="1"/>
      <c r="L34" s="1"/>
      <c r="M34" s="1"/>
    </row>
    <row r="35" spans="1:13" ht="59.25" customHeight="1">
      <c r="A35" s="36" t="s">
        <v>587</v>
      </c>
      <c r="B35" s="493"/>
      <c r="C35" s="493"/>
      <c r="D35" s="493"/>
      <c r="E35" s="493"/>
      <c r="F35" s="493"/>
      <c r="G35" s="493"/>
      <c r="H35" s="38"/>
      <c r="I35" s="1"/>
      <c r="J35" s="1"/>
      <c r="K35" s="1"/>
      <c r="L35" s="1"/>
      <c r="M35" s="1"/>
    </row>
    <row r="36" spans="1:13" ht="30" customHeight="1">
      <c r="A36" s="36" t="s">
        <v>522</v>
      </c>
      <c r="B36" s="493"/>
      <c r="C36" s="493"/>
      <c r="D36" s="493"/>
      <c r="E36" s="493"/>
      <c r="F36" s="493"/>
      <c r="G36" s="493"/>
      <c r="H36" s="37" t="s">
        <v>162</v>
      </c>
      <c r="I36" s="1"/>
      <c r="J36" s="1"/>
      <c r="K36" s="1"/>
      <c r="L36" s="1"/>
      <c r="M36" s="1"/>
    </row>
    <row r="37" spans="1:13" ht="59.25" customHeight="1" thickBot="1">
      <c r="A37" s="36" t="s">
        <v>587</v>
      </c>
      <c r="B37" s="494"/>
      <c r="C37" s="494"/>
      <c r="D37" s="494"/>
      <c r="E37" s="494"/>
      <c r="F37" s="494"/>
      <c r="G37" s="494"/>
      <c r="H37" s="45"/>
      <c r="I37" s="1"/>
      <c r="J37" s="1"/>
      <c r="K37" s="1"/>
      <c r="L37" s="1"/>
      <c r="M37" s="1"/>
    </row>
    <row r="38" spans="1:13" ht="59.25" customHeight="1" thickBot="1">
      <c r="A38" s="40"/>
      <c r="B38" s="224"/>
      <c r="C38" s="224"/>
      <c r="D38" s="224"/>
      <c r="E38" s="224"/>
      <c r="F38" s="224"/>
      <c r="G38" s="224"/>
      <c r="H38" s="225"/>
      <c r="I38" s="1"/>
      <c r="J38" s="1"/>
      <c r="K38" s="1"/>
      <c r="L38" s="1"/>
      <c r="M38" s="1"/>
    </row>
    <row r="39" spans="1:13" ht="30" customHeight="1">
      <c r="A39" s="43" t="s">
        <v>279</v>
      </c>
      <c r="B39" s="495"/>
      <c r="C39" s="495"/>
      <c r="D39" s="495"/>
      <c r="E39" s="495"/>
      <c r="F39" s="495"/>
      <c r="G39" s="495"/>
      <c r="H39" s="44" t="s">
        <v>162</v>
      </c>
      <c r="I39" s="1"/>
      <c r="J39" s="1"/>
      <c r="K39" s="1"/>
      <c r="L39" s="1"/>
      <c r="M39" s="1"/>
    </row>
    <row r="40" spans="1:13" ht="59.25" customHeight="1">
      <c r="A40" s="36" t="s">
        <v>587</v>
      </c>
      <c r="B40" s="493"/>
      <c r="C40" s="493"/>
      <c r="D40" s="493"/>
      <c r="E40" s="493"/>
      <c r="F40" s="493"/>
      <c r="G40" s="493"/>
      <c r="H40" s="38"/>
      <c r="I40" s="1"/>
      <c r="J40" s="1"/>
      <c r="K40" s="1"/>
      <c r="L40" s="1"/>
      <c r="M40" s="1"/>
    </row>
    <row r="41" spans="1:13" ht="30" customHeight="1">
      <c r="A41" s="36" t="s">
        <v>523</v>
      </c>
      <c r="B41" s="493"/>
      <c r="C41" s="493"/>
      <c r="D41" s="493"/>
      <c r="E41" s="493"/>
      <c r="F41" s="493"/>
      <c r="G41" s="493"/>
      <c r="H41" s="37" t="s">
        <v>162</v>
      </c>
      <c r="I41" s="1"/>
      <c r="J41" s="1"/>
      <c r="K41" s="1"/>
      <c r="L41" s="1"/>
      <c r="M41" s="1"/>
    </row>
    <row r="42" spans="1:13" ht="59.25" customHeight="1">
      <c r="A42" s="36" t="s">
        <v>587</v>
      </c>
      <c r="B42" s="493"/>
      <c r="C42" s="493"/>
      <c r="D42" s="493"/>
      <c r="E42" s="493"/>
      <c r="F42" s="493"/>
      <c r="G42" s="493"/>
      <c r="H42" s="38"/>
      <c r="I42" s="1"/>
      <c r="J42" s="1"/>
      <c r="K42" s="1"/>
      <c r="L42" s="1"/>
      <c r="M42" s="1"/>
    </row>
    <row r="43" spans="1:13" ht="30" customHeight="1">
      <c r="A43" s="36" t="s">
        <v>280</v>
      </c>
      <c r="B43" s="493"/>
      <c r="C43" s="493"/>
      <c r="D43" s="493"/>
      <c r="E43" s="493"/>
      <c r="F43" s="493"/>
      <c r="G43" s="493"/>
      <c r="H43" s="37" t="s">
        <v>162</v>
      </c>
      <c r="I43" s="1"/>
      <c r="J43" s="1"/>
      <c r="K43" s="1"/>
      <c r="L43" s="1"/>
      <c r="M43" s="1"/>
    </row>
    <row r="44" spans="1:13" ht="59.25" customHeight="1">
      <c r="A44" s="36" t="s">
        <v>587</v>
      </c>
      <c r="B44" s="493"/>
      <c r="C44" s="493"/>
      <c r="D44" s="493"/>
      <c r="E44" s="493"/>
      <c r="F44" s="493"/>
      <c r="G44" s="493"/>
      <c r="H44" s="38"/>
      <c r="I44" s="1"/>
      <c r="J44" s="1"/>
      <c r="K44" s="1"/>
      <c r="L44" s="1"/>
      <c r="M44" s="1"/>
    </row>
    <row r="45" spans="1:13" ht="30" customHeight="1">
      <c r="A45" s="36" t="s">
        <v>281</v>
      </c>
      <c r="B45" s="493"/>
      <c r="C45" s="493"/>
      <c r="D45" s="493"/>
      <c r="E45" s="493"/>
      <c r="F45" s="493"/>
      <c r="G45" s="493"/>
      <c r="H45" s="37" t="s">
        <v>162</v>
      </c>
      <c r="I45" s="1"/>
      <c r="J45" s="1"/>
      <c r="K45" s="1"/>
      <c r="L45" s="1"/>
      <c r="M45" s="1"/>
    </row>
    <row r="46" spans="1:13" ht="59.25" customHeight="1">
      <c r="A46" s="36" t="s">
        <v>587</v>
      </c>
      <c r="B46" s="585"/>
      <c r="C46" s="585"/>
      <c r="D46" s="585"/>
      <c r="E46" s="585"/>
      <c r="F46" s="585"/>
      <c r="G46" s="585"/>
      <c r="H46" s="38"/>
      <c r="I46" s="1"/>
      <c r="J46" s="1"/>
      <c r="K46" s="1"/>
      <c r="L46" s="1"/>
      <c r="M46" s="1"/>
    </row>
    <row r="47" spans="1:13" ht="30" customHeight="1">
      <c r="A47" s="36" t="s">
        <v>282</v>
      </c>
      <c r="B47" s="493"/>
      <c r="C47" s="493"/>
      <c r="D47" s="493"/>
      <c r="E47" s="493"/>
      <c r="F47" s="493"/>
      <c r="G47" s="493"/>
      <c r="H47" s="37" t="s">
        <v>162</v>
      </c>
      <c r="I47" s="1"/>
      <c r="J47" s="1"/>
      <c r="K47" s="1"/>
      <c r="L47" s="1"/>
      <c r="M47" s="1"/>
    </row>
    <row r="48" spans="1:13" ht="59.25" customHeight="1" thickBot="1">
      <c r="A48" s="36" t="s">
        <v>587</v>
      </c>
      <c r="B48" s="494"/>
      <c r="C48" s="494"/>
      <c r="D48" s="494"/>
      <c r="E48" s="494"/>
      <c r="F48" s="494"/>
      <c r="G48" s="494"/>
      <c r="H48" s="45"/>
      <c r="I48" s="1"/>
      <c r="J48" s="1"/>
      <c r="K48" s="1"/>
      <c r="L48" s="1"/>
      <c r="M48" s="1"/>
    </row>
    <row r="49" spans="1:13" ht="27" thickBot="1">
      <c r="A49" s="526" t="s">
        <v>283</v>
      </c>
      <c r="B49" s="527"/>
      <c r="C49" s="527"/>
      <c r="D49" s="527"/>
      <c r="E49" s="527"/>
      <c r="F49" s="527"/>
      <c r="G49" s="528"/>
      <c r="H49" s="99"/>
      <c r="I49" s="1"/>
      <c r="J49" s="1"/>
      <c r="K49" s="1"/>
      <c r="L49" s="1"/>
      <c r="M49" s="1"/>
    </row>
    <row r="50" spans="1:13" ht="60.75" customHeight="1" thickBot="1">
      <c r="A50" s="39" t="s">
        <v>524</v>
      </c>
      <c r="B50" s="484"/>
      <c r="C50" s="484"/>
      <c r="D50" s="484"/>
      <c r="E50" s="484"/>
      <c r="F50" s="484"/>
      <c r="G50" s="484"/>
      <c r="H50" s="497"/>
      <c r="I50" s="1"/>
      <c r="J50" s="1"/>
      <c r="K50" s="1"/>
      <c r="L50" s="1"/>
      <c r="M50" s="1"/>
    </row>
    <row r="51" spans="1:13" ht="38.25" customHeight="1">
      <c r="A51" s="35" t="s">
        <v>158</v>
      </c>
      <c r="B51" s="489"/>
      <c r="C51" s="489"/>
      <c r="D51" s="489"/>
      <c r="E51" s="489"/>
      <c r="F51" s="489"/>
      <c r="G51" s="489"/>
      <c r="H51" s="490"/>
      <c r="I51" s="1"/>
      <c r="J51" s="1"/>
      <c r="K51" s="1"/>
      <c r="L51" s="1"/>
      <c r="M51" s="1"/>
    </row>
    <row r="52" spans="1:13" ht="30" customHeight="1">
      <c r="A52" s="36" t="s">
        <v>344</v>
      </c>
      <c r="B52" s="493"/>
      <c r="C52" s="493"/>
      <c r="D52" s="493"/>
      <c r="E52" s="493"/>
      <c r="F52" s="493"/>
      <c r="G52" s="493"/>
      <c r="H52" s="37" t="s">
        <v>162</v>
      </c>
      <c r="I52" s="1"/>
      <c r="J52" s="1"/>
      <c r="K52" s="1"/>
      <c r="L52" s="1"/>
      <c r="M52" s="1"/>
    </row>
    <row r="53" spans="1:13" ht="59.25" customHeight="1">
      <c r="A53" s="36" t="s">
        <v>587</v>
      </c>
      <c r="B53" s="493"/>
      <c r="C53" s="493"/>
      <c r="D53" s="493"/>
      <c r="E53" s="493"/>
      <c r="F53" s="493"/>
      <c r="G53" s="493"/>
      <c r="H53" s="38"/>
      <c r="I53" s="1"/>
      <c r="J53" s="1"/>
      <c r="K53" s="1"/>
      <c r="L53" s="1"/>
      <c r="M53" s="1"/>
    </row>
    <row r="54" spans="1:13" ht="30" customHeight="1">
      <c r="A54" s="36" t="s">
        <v>277</v>
      </c>
      <c r="B54" s="493"/>
      <c r="C54" s="493"/>
      <c r="D54" s="493"/>
      <c r="E54" s="493"/>
      <c r="F54" s="493"/>
      <c r="G54" s="493"/>
      <c r="H54" s="37" t="s">
        <v>162</v>
      </c>
      <c r="I54" s="1"/>
      <c r="J54" s="1"/>
      <c r="K54" s="1"/>
      <c r="L54" s="1"/>
      <c r="M54" s="1"/>
    </row>
    <row r="55" spans="1:13" ht="59.25" customHeight="1">
      <c r="A55" s="36" t="s">
        <v>587</v>
      </c>
      <c r="B55" s="493"/>
      <c r="C55" s="493"/>
      <c r="D55" s="493"/>
      <c r="E55" s="493"/>
      <c r="F55" s="493"/>
      <c r="G55" s="493"/>
      <c r="H55" s="38"/>
      <c r="I55" s="1"/>
      <c r="J55" s="1"/>
      <c r="K55" s="1"/>
      <c r="L55" s="1"/>
      <c r="M55" s="1"/>
    </row>
    <row r="56" spans="1:13" ht="30" customHeight="1">
      <c r="A56" s="36" t="s">
        <v>521</v>
      </c>
      <c r="B56" s="493"/>
      <c r="C56" s="493"/>
      <c r="D56" s="493"/>
      <c r="E56" s="493"/>
      <c r="F56" s="493"/>
      <c r="G56" s="493"/>
      <c r="H56" s="37" t="s">
        <v>162</v>
      </c>
      <c r="I56" s="1"/>
      <c r="J56" s="1"/>
      <c r="K56" s="1"/>
      <c r="L56" s="1"/>
      <c r="M56" s="1"/>
    </row>
    <row r="57" spans="1:13" ht="59.25" customHeight="1">
      <c r="A57" s="36" t="s">
        <v>587</v>
      </c>
      <c r="B57" s="493"/>
      <c r="C57" s="493"/>
      <c r="D57" s="493"/>
      <c r="E57" s="493"/>
      <c r="F57" s="493"/>
      <c r="G57" s="493"/>
      <c r="H57" s="38"/>
      <c r="I57" s="1"/>
      <c r="J57" s="1"/>
      <c r="K57" s="1"/>
      <c r="L57" s="1"/>
      <c r="M57" s="1"/>
    </row>
    <row r="58" spans="1:13" ht="30" customHeight="1">
      <c r="A58" s="36" t="s">
        <v>278</v>
      </c>
      <c r="B58" s="493"/>
      <c r="C58" s="493"/>
      <c r="D58" s="493"/>
      <c r="E58" s="493"/>
      <c r="F58" s="493"/>
      <c r="G58" s="493"/>
      <c r="H58" s="37" t="s">
        <v>162</v>
      </c>
      <c r="I58" s="1"/>
      <c r="J58" s="1"/>
      <c r="K58" s="1"/>
      <c r="L58" s="1"/>
      <c r="M58" s="1"/>
    </row>
    <row r="59" spans="1:13" ht="59.25" customHeight="1">
      <c r="A59" s="36" t="s">
        <v>587</v>
      </c>
      <c r="B59" s="493"/>
      <c r="C59" s="493"/>
      <c r="D59" s="493"/>
      <c r="E59" s="493"/>
      <c r="F59" s="493"/>
      <c r="G59" s="493"/>
      <c r="H59" s="38"/>
      <c r="I59" s="1"/>
      <c r="J59" s="1"/>
      <c r="K59" s="1"/>
      <c r="L59" s="1"/>
      <c r="M59" s="1"/>
    </row>
    <row r="60" spans="1:13" ht="30" customHeight="1">
      <c r="A60" s="36" t="s">
        <v>522</v>
      </c>
      <c r="B60" s="493"/>
      <c r="C60" s="493"/>
      <c r="D60" s="493"/>
      <c r="E60" s="493"/>
      <c r="F60" s="493"/>
      <c r="G60" s="493"/>
      <c r="H60" s="37" t="s">
        <v>162</v>
      </c>
      <c r="I60" s="1"/>
      <c r="J60" s="1"/>
      <c r="K60" s="1"/>
      <c r="L60" s="1"/>
      <c r="M60" s="1"/>
    </row>
    <row r="61" spans="1:13" ht="59.25" customHeight="1" thickBot="1">
      <c r="A61" s="36" t="s">
        <v>587</v>
      </c>
      <c r="B61" s="494"/>
      <c r="C61" s="494"/>
      <c r="D61" s="494"/>
      <c r="E61" s="494"/>
      <c r="F61" s="494"/>
      <c r="G61" s="494"/>
      <c r="H61" s="45"/>
      <c r="I61" s="1"/>
      <c r="J61" s="1"/>
      <c r="K61" s="1"/>
      <c r="L61" s="1"/>
      <c r="M61" s="1"/>
    </row>
    <row r="62" spans="1:13" ht="59.25" customHeight="1" thickBot="1">
      <c r="A62" s="40"/>
      <c r="B62" s="130"/>
      <c r="C62" s="130"/>
      <c r="D62" s="130"/>
      <c r="E62" s="130"/>
      <c r="F62" s="130"/>
      <c r="G62" s="130"/>
      <c r="H62" s="42"/>
      <c r="I62" s="1"/>
      <c r="J62" s="1"/>
      <c r="K62" s="1"/>
      <c r="L62" s="1"/>
      <c r="M62" s="1"/>
    </row>
    <row r="63" spans="1:13" ht="30" customHeight="1">
      <c r="A63" s="43" t="s">
        <v>279</v>
      </c>
      <c r="B63" s="495"/>
      <c r="C63" s="495"/>
      <c r="D63" s="495"/>
      <c r="E63" s="495"/>
      <c r="F63" s="495"/>
      <c r="G63" s="495"/>
      <c r="H63" s="44" t="s">
        <v>162</v>
      </c>
      <c r="I63" s="1"/>
      <c r="J63" s="1"/>
      <c r="K63" s="1"/>
      <c r="L63" s="1"/>
      <c r="M63" s="1"/>
    </row>
    <row r="64" spans="1:13" ht="59.25" customHeight="1">
      <c r="A64" s="36" t="s">
        <v>587</v>
      </c>
      <c r="B64" s="493"/>
      <c r="C64" s="493"/>
      <c r="D64" s="493"/>
      <c r="E64" s="493"/>
      <c r="F64" s="493"/>
      <c r="G64" s="493"/>
      <c r="H64" s="38"/>
      <c r="I64" s="1"/>
      <c r="J64" s="1"/>
      <c r="K64" s="1"/>
      <c r="L64" s="1"/>
      <c r="M64" s="1"/>
    </row>
    <row r="65" spans="1:13" ht="30" customHeight="1">
      <c r="A65" s="36" t="s">
        <v>523</v>
      </c>
      <c r="B65" s="493"/>
      <c r="C65" s="493"/>
      <c r="D65" s="493"/>
      <c r="E65" s="493"/>
      <c r="F65" s="493"/>
      <c r="G65" s="493"/>
      <c r="H65" s="37" t="s">
        <v>162</v>
      </c>
      <c r="I65" s="1"/>
      <c r="J65" s="1"/>
      <c r="K65" s="1"/>
      <c r="L65" s="1"/>
      <c r="M65" s="1"/>
    </row>
    <row r="66" spans="1:13" ht="59.25" customHeight="1">
      <c r="A66" s="36" t="s">
        <v>587</v>
      </c>
      <c r="B66" s="493"/>
      <c r="C66" s="493"/>
      <c r="D66" s="493"/>
      <c r="E66" s="493"/>
      <c r="F66" s="493"/>
      <c r="G66" s="493"/>
      <c r="H66" s="38"/>
      <c r="I66" s="1"/>
      <c r="J66" s="1"/>
      <c r="K66" s="1"/>
      <c r="L66" s="1"/>
      <c r="M66" s="1"/>
    </row>
    <row r="67" spans="1:13" ht="30" customHeight="1">
      <c r="A67" s="36" t="s">
        <v>280</v>
      </c>
      <c r="B67" s="493"/>
      <c r="C67" s="493"/>
      <c r="D67" s="493"/>
      <c r="E67" s="493"/>
      <c r="F67" s="493"/>
      <c r="G67" s="493"/>
      <c r="H67" s="37" t="s">
        <v>162</v>
      </c>
      <c r="I67" s="1"/>
      <c r="J67" s="1"/>
      <c r="K67" s="1"/>
      <c r="L67" s="1"/>
      <c r="M67" s="1"/>
    </row>
    <row r="68" spans="1:13" ht="59.25" customHeight="1">
      <c r="A68" s="36" t="s">
        <v>587</v>
      </c>
      <c r="B68" s="493"/>
      <c r="C68" s="493"/>
      <c r="D68" s="493"/>
      <c r="E68" s="493"/>
      <c r="F68" s="493"/>
      <c r="G68" s="493"/>
      <c r="H68" s="38"/>
      <c r="I68" s="1"/>
      <c r="J68" s="1"/>
      <c r="K68" s="1"/>
      <c r="L68" s="1"/>
      <c r="M68" s="1"/>
    </row>
    <row r="69" spans="1:13" ht="30" customHeight="1">
      <c r="A69" s="36" t="s">
        <v>281</v>
      </c>
      <c r="B69" s="493"/>
      <c r="C69" s="493"/>
      <c r="D69" s="493"/>
      <c r="E69" s="493"/>
      <c r="F69" s="493"/>
      <c r="G69" s="493"/>
      <c r="H69" s="37" t="s">
        <v>162</v>
      </c>
      <c r="I69" s="1"/>
      <c r="J69" s="1"/>
      <c r="K69" s="1"/>
      <c r="L69" s="1"/>
      <c r="M69" s="1"/>
    </row>
    <row r="70" spans="1:13" ht="59.25" customHeight="1">
      <c r="A70" s="36" t="s">
        <v>587</v>
      </c>
      <c r="B70" s="493"/>
      <c r="C70" s="493"/>
      <c r="D70" s="493"/>
      <c r="E70" s="493"/>
      <c r="F70" s="493"/>
      <c r="G70" s="493"/>
      <c r="H70" s="38"/>
      <c r="I70" s="1"/>
      <c r="J70" s="1"/>
      <c r="K70" s="1"/>
      <c r="L70" s="1"/>
      <c r="M70" s="1"/>
    </row>
    <row r="71" spans="1:13" ht="30" customHeight="1">
      <c r="A71" s="36" t="s">
        <v>282</v>
      </c>
      <c r="B71" s="493"/>
      <c r="C71" s="493"/>
      <c r="D71" s="493"/>
      <c r="E71" s="493"/>
      <c r="F71" s="493"/>
      <c r="G71" s="493"/>
      <c r="H71" s="37" t="s">
        <v>162</v>
      </c>
      <c r="I71" s="1"/>
      <c r="J71" s="1"/>
      <c r="K71" s="1"/>
      <c r="L71" s="1"/>
      <c r="M71" s="1"/>
    </row>
    <row r="72" spans="1:13" ht="59.25" customHeight="1" thickBot="1">
      <c r="A72" s="36" t="s">
        <v>587</v>
      </c>
      <c r="B72" s="494"/>
      <c r="C72" s="494"/>
      <c r="D72" s="494"/>
      <c r="E72" s="494"/>
      <c r="F72" s="494"/>
      <c r="G72" s="494"/>
      <c r="H72" s="45"/>
      <c r="I72" s="1"/>
      <c r="J72" s="1"/>
      <c r="K72" s="1"/>
      <c r="L72" s="1"/>
      <c r="M72" s="1"/>
    </row>
    <row r="73" spans="1:13" ht="27" thickBot="1">
      <c r="A73" s="526" t="s">
        <v>283</v>
      </c>
      <c r="B73" s="527"/>
      <c r="C73" s="527"/>
      <c r="D73" s="527"/>
      <c r="E73" s="527"/>
      <c r="F73" s="527"/>
      <c r="G73" s="528"/>
      <c r="H73" s="99"/>
      <c r="I73" s="1"/>
      <c r="J73" s="1"/>
      <c r="K73" s="1"/>
      <c r="L73" s="1"/>
      <c r="M73" s="1"/>
    </row>
    <row r="74" spans="1:13" ht="60.75" customHeight="1" thickBot="1">
      <c r="A74" s="39" t="s">
        <v>524</v>
      </c>
      <c r="B74" s="484"/>
      <c r="C74" s="484"/>
      <c r="D74" s="484"/>
      <c r="E74" s="484"/>
      <c r="F74" s="484"/>
      <c r="G74" s="484"/>
      <c r="H74" s="497"/>
      <c r="I74" s="1"/>
      <c r="J74" s="1"/>
      <c r="K74" s="1"/>
      <c r="L74" s="1"/>
      <c r="M74" s="1"/>
    </row>
    <row r="75" spans="1:13" ht="30" customHeight="1">
      <c r="A75" s="35" t="s">
        <v>159</v>
      </c>
      <c r="B75" s="489"/>
      <c r="C75" s="489"/>
      <c r="D75" s="489"/>
      <c r="E75" s="489"/>
      <c r="F75" s="489"/>
      <c r="G75" s="489"/>
      <c r="H75" s="490"/>
      <c r="I75" s="1"/>
      <c r="J75" s="1"/>
      <c r="K75" s="1"/>
      <c r="L75" s="1"/>
      <c r="M75" s="1"/>
    </row>
    <row r="76" spans="1:13" ht="30" customHeight="1">
      <c r="A76" s="36" t="s">
        <v>344</v>
      </c>
      <c r="B76" s="493"/>
      <c r="C76" s="493"/>
      <c r="D76" s="493"/>
      <c r="E76" s="493"/>
      <c r="F76" s="493"/>
      <c r="G76" s="493"/>
      <c r="H76" s="37" t="s">
        <v>162</v>
      </c>
      <c r="I76" s="1"/>
      <c r="J76" s="1"/>
      <c r="K76" s="1"/>
      <c r="L76" s="1"/>
      <c r="M76" s="1"/>
    </row>
    <row r="77" spans="1:13" ht="59.25" customHeight="1">
      <c r="A77" s="36" t="s">
        <v>587</v>
      </c>
      <c r="B77" s="493"/>
      <c r="C77" s="493"/>
      <c r="D77" s="493"/>
      <c r="E77" s="493"/>
      <c r="F77" s="493"/>
      <c r="G77" s="493"/>
      <c r="H77" s="38"/>
      <c r="I77" s="1"/>
      <c r="J77" s="1"/>
      <c r="K77" s="1"/>
      <c r="L77" s="1"/>
      <c r="M77" s="1"/>
    </row>
    <row r="78" spans="1:13" ht="30" customHeight="1">
      <c r="A78" s="36" t="s">
        <v>277</v>
      </c>
      <c r="B78" s="493"/>
      <c r="C78" s="493"/>
      <c r="D78" s="493"/>
      <c r="E78" s="493"/>
      <c r="F78" s="493"/>
      <c r="G78" s="493"/>
      <c r="H78" s="37" t="s">
        <v>162</v>
      </c>
      <c r="I78" s="1"/>
      <c r="J78" s="1"/>
      <c r="K78" s="1"/>
      <c r="L78" s="1"/>
      <c r="M78" s="1"/>
    </row>
    <row r="79" spans="1:13" ht="59.25" customHeight="1">
      <c r="A79" s="36" t="s">
        <v>587</v>
      </c>
      <c r="B79" s="493"/>
      <c r="C79" s="493"/>
      <c r="D79" s="493"/>
      <c r="E79" s="493"/>
      <c r="F79" s="493"/>
      <c r="G79" s="493"/>
      <c r="H79" s="38"/>
      <c r="I79" s="1"/>
      <c r="J79" s="1"/>
      <c r="K79" s="1"/>
      <c r="L79" s="1"/>
      <c r="M79" s="1"/>
    </row>
    <row r="80" spans="1:13" ht="30" customHeight="1">
      <c r="A80" s="36" t="s">
        <v>521</v>
      </c>
      <c r="B80" s="493"/>
      <c r="C80" s="493"/>
      <c r="D80" s="493"/>
      <c r="E80" s="493"/>
      <c r="F80" s="493"/>
      <c r="G80" s="493"/>
      <c r="H80" s="37" t="s">
        <v>162</v>
      </c>
      <c r="I80" s="1"/>
      <c r="J80" s="1"/>
      <c r="K80" s="1"/>
      <c r="L80" s="1"/>
      <c r="M80" s="1"/>
    </row>
    <row r="81" spans="1:13" ht="59.25" customHeight="1">
      <c r="A81" s="36" t="s">
        <v>587</v>
      </c>
      <c r="B81" s="493"/>
      <c r="C81" s="493"/>
      <c r="D81" s="493"/>
      <c r="E81" s="493"/>
      <c r="F81" s="493"/>
      <c r="G81" s="493"/>
      <c r="H81" s="38"/>
      <c r="I81" s="1"/>
      <c r="J81" s="1"/>
      <c r="K81" s="1"/>
      <c r="L81" s="1"/>
      <c r="M81" s="1"/>
    </row>
    <row r="82" spans="1:13" ht="30" customHeight="1">
      <c r="A82" s="36" t="s">
        <v>278</v>
      </c>
      <c r="B82" s="493"/>
      <c r="C82" s="493"/>
      <c r="D82" s="493"/>
      <c r="E82" s="493"/>
      <c r="F82" s="493"/>
      <c r="G82" s="493"/>
      <c r="H82" s="37" t="s">
        <v>162</v>
      </c>
      <c r="I82" s="1"/>
      <c r="J82" s="1"/>
      <c r="K82" s="1"/>
      <c r="L82" s="1"/>
      <c r="M82" s="1"/>
    </row>
    <row r="83" spans="1:13" ht="59.25" customHeight="1">
      <c r="A83" s="36" t="s">
        <v>587</v>
      </c>
      <c r="B83" s="493"/>
      <c r="C83" s="493"/>
      <c r="D83" s="493"/>
      <c r="E83" s="493"/>
      <c r="F83" s="493"/>
      <c r="G83" s="493"/>
      <c r="H83" s="38"/>
      <c r="I83" s="1"/>
      <c r="J83" s="1"/>
      <c r="K83" s="1"/>
      <c r="L83" s="1"/>
      <c r="M83" s="1"/>
    </row>
    <row r="84" spans="1:13" ht="30" customHeight="1">
      <c r="A84" s="36" t="s">
        <v>522</v>
      </c>
      <c r="B84" s="493"/>
      <c r="C84" s="493"/>
      <c r="D84" s="493"/>
      <c r="E84" s="493"/>
      <c r="F84" s="493"/>
      <c r="G84" s="493"/>
      <c r="H84" s="37" t="s">
        <v>162</v>
      </c>
      <c r="I84" s="1"/>
      <c r="J84" s="1"/>
      <c r="K84" s="1"/>
      <c r="L84" s="1"/>
      <c r="M84" s="1"/>
    </row>
    <row r="85" spans="1:13" ht="59.25" customHeight="1" thickBot="1">
      <c r="A85" s="36" t="s">
        <v>587</v>
      </c>
      <c r="B85" s="494"/>
      <c r="C85" s="494"/>
      <c r="D85" s="494"/>
      <c r="E85" s="494"/>
      <c r="F85" s="494"/>
      <c r="G85" s="494"/>
      <c r="H85" s="45"/>
      <c r="I85" s="1"/>
      <c r="J85" s="1"/>
      <c r="K85" s="1"/>
      <c r="L85" s="1"/>
      <c r="M85" s="1"/>
    </row>
    <row r="86" spans="1:13" ht="59.25" customHeight="1" thickBot="1">
      <c r="A86" s="40"/>
      <c r="B86" s="130"/>
      <c r="C86" s="130"/>
      <c r="D86" s="130"/>
      <c r="E86" s="130"/>
      <c r="F86" s="130"/>
      <c r="G86" s="130"/>
      <c r="H86" s="42"/>
      <c r="I86" s="1"/>
      <c r="J86" s="1"/>
      <c r="K86" s="1"/>
      <c r="L86" s="1"/>
      <c r="M86" s="1"/>
    </row>
    <row r="87" spans="1:13" ht="30" customHeight="1">
      <c r="A87" s="43" t="s">
        <v>279</v>
      </c>
      <c r="B87" s="495"/>
      <c r="C87" s="495"/>
      <c r="D87" s="495"/>
      <c r="E87" s="495"/>
      <c r="F87" s="495"/>
      <c r="G87" s="495"/>
      <c r="H87" s="44" t="s">
        <v>162</v>
      </c>
      <c r="I87" s="1"/>
      <c r="J87" s="1"/>
      <c r="K87" s="1"/>
      <c r="L87" s="1"/>
      <c r="M87" s="1"/>
    </row>
    <row r="88" spans="1:13" ht="59.25" customHeight="1">
      <c r="A88" s="36" t="s">
        <v>587</v>
      </c>
      <c r="B88" s="493"/>
      <c r="C88" s="493"/>
      <c r="D88" s="493"/>
      <c r="E88" s="493"/>
      <c r="F88" s="493"/>
      <c r="G88" s="493"/>
      <c r="H88" s="38"/>
      <c r="I88" s="1"/>
      <c r="J88" s="1"/>
      <c r="K88" s="1"/>
      <c r="L88" s="1"/>
      <c r="M88" s="1"/>
    </row>
    <row r="89" spans="1:13" ht="30" customHeight="1">
      <c r="A89" s="36" t="s">
        <v>523</v>
      </c>
      <c r="B89" s="493"/>
      <c r="C89" s="493"/>
      <c r="D89" s="493"/>
      <c r="E89" s="493"/>
      <c r="F89" s="493"/>
      <c r="G89" s="493"/>
      <c r="H89" s="37" t="s">
        <v>162</v>
      </c>
      <c r="I89" s="1"/>
      <c r="J89" s="1"/>
      <c r="K89" s="1"/>
      <c r="L89" s="1"/>
      <c r="M89" s="1"/>
    </row>
    <row r="90" spans="1:13" ht="59.25" customHeight="1">
      <c r="A90" s="36" t="s">
        <v>587</v>
      </c>
      <c r="B90" s="493"/>
      <c r="C90" s="493"/>
      <c r="D90" s="493"/>
      <c r="E90" s="493"/>
      <c r="F90" s="493"/>
      <c r="G90" s="493"/>
      <c r="H90" s="38"/>
      <c r="I90" s="1"/>
      <c r="J90" s="1"/>
      <c r="K90" s="1"/>
      <c r="L90" s="1"/>
      <c r="M90" s="1"/>
    </row>
    <row r="91" spans="1:13" ht="30" customHeight="1">
      <c r="A91" s="36" t="s">
        <v>280</v>
      </c>
      <c r="B91" s="493"/>
      <c r="C91" s="493"/>
      <c r="D91" s="493"/>
      <c r="E91" s="493"/>
      <c r="F91" s="493"/>
      <c r="G91" s="493"/>
      <c r="H91" s="37" t="s">
        <v>162</v>
      </c>
      <c r="I91" s="1"/>
      <c r="J91" s="1"/>
      <c r="K91" s="1"/>
      <c r="L91" s="1"/>
      <c r="M91" s="1"/>
    </row>
    <row r="92" spans="1:13" ht="59.25" customHeight="1">
      <c r="A92" s="36" t="s">
        <v>587</v>
      </c>
      <c r="B92" s="493"/>
      <c r="C92" s="493"/>
      <c r="D92" s="493"/>
      <c r="E92" s="493"/>
      <c r="F92" s="493"/>
      <c r="G92" s="493"/>
      <c r="H92" s="38"/>
      <c r="I92" s="1"/>
      <c r="J92" s="1"/>
      <c r="K92" s="1"/>
      <c r="L92" s="1"/>
      <c r="M92" s="1"/>
    </row>
    <row r="93" spans="1:13" ht="30" customHeight="1">
      <c r="A93" s="36" t="s">
        <v>281</v>
      </c>
      <c r="B93" s="493"/>
      <c r="C93" s="493"/>
      <c r="D93" s="493"/>
      <c r="E93" s="493"/>
      <c r="F93" s="493"/>
      <c r="G93" s="493"/>
      <c r="H93" s="37" t="s">
        <v>162</v>
      </c>
      <c r="I93" s="1"/>
      <c r="J93" s="1"/>
      <c r="K93" s="1"/>
      <c r="L93" s="1"/>
      <c r="M93" s="1"/>
    </row>
    <row r="94" spans="1:13" ht="59.25" customHeight="1">
      <c r="A94" s="36" t="s">
        <v>587</v>
      </c>
      <c r="B94" s="493"/>
      <c r="C94" s="493"/>
      <c r="D94" s="493"/>
      <c r="E94" s="493"/>
      <c r="F94" s="493"/>
      <c r="G94" s="493"/>
      <c r="H94" s="38"/>
      <c r="I94" s="1"/>
      <c r="J94" s="1"/>
      <c r="K94" s="1"/>
      <c r="L94" s="1"/>
      <c r="M94" s="1"/>
    </row>
    <row r="95" spans="1:13" ht="30" customHeight="1">
      <c r="A95" s="36" t="s">
        <v>282</v>
      </c>
      <c r="B95" s="493"/>
      <c r="C95" s="493"/>
      <c r="D95" s="493"/>
      <c r="E95" s="493"/>
      <c r="F95" s="493"/>
      <c r="G95" s="493"/>
      <c r="H95" s="37" t="s">
        <v>162</v>
      </c>
      <c r="I95" s="1"/>
      <c r="J95" s="1"/>
      <c r="K95" s="1"/>
      <c r="L95" s="1"/>
      <c r="M95" s="1"/>
    </row>
    <row r="96" spans="1:13" ht="59.25" customHeight="1" thickBot="1">
      <c r="A96" s="36" t="s">
        <v>587</v>
      </c>
      <c r="B96" s="494"/>
      <c r="C96" s="494"/>
      <c r="D96" s="494"/>
      <c r="E96" s="494"/>
      <c r="F96" s="494"/>
      <c r="G96" s="494"/>
      <c r="H96" s="45"/>
      <c r="I96" s="1"/>
      <c r="J96" s="1"/>
      <c r="K96" s="1"/>
      <c r="L96" s="1"/>
      <c r="M96" s="1"/>
    </row>
    <row r="97" spans="1:13" ht="27" thickBot="1">
      <c r="A97" s="526" t="s">
        <v>283</v>
      </c>
      <c r="B97" s="527"/>
      <c r="C97" s="527"/>
      <c r="D97" s="527"/>
      <c r="E97" s="527"/>
      <c r="F97" s="527"/>
      <c r="G97" s="528"/>
      <c r="H97" s="99"/>
      <c r="I97" s="1"/>
      <c r="J97" s="1"/>
      <c r="K97" s="1"/>
      <c r="L97" s="1"/>
      <c r="M97" s="1"/>
    </row>
    <row r="98" spans="1:13" ht="60.75" customHeight="1" thickBot="1">
      <c r="A98" s="39" t="s">
        <v>524</v>
      </c>
      <c r="B98" s="484"/>
      <c r="C98" s="484"/>
      <c r="D98" s="484"/>
      <c r="E98" s="484"/>
      <c r="F98" s="484"/>
      <c r="G98" s="484"/>
      <c r="H98" s="497"/>
      <c r="I98" s="1"/>
      <c r="J98" s="1"/>
      <c r="K98" s="1"/>
      <c r="L98" s="1"/>
      <c r="M98" s="1"/>
    </row>
    <row r="99" spans="1:13" ht="30" customHeight="1">
      <c r="A99" s="35" t="s">
        <v>160</v>
      </c>
      <c r="B99" s="489"/>
      <c r="C99" s="489"/>
      <c r="D99" s="489"/>
      <c r="E99" s="489"/>
      <c r="F99" s="489"/>
      <c r="G99" s="489"/>
      <c r="H99" s="490"/>
      <c r="I99" s="1"/>
      <c r="J99" s="1"/>
      <c r="K99" s="1"/>
      <c r="L99" s="1"/>
      <c r="M99" s="1"/>
    </row>
    <row r="100" spans="1:13" ht="30" customHeight="1">
      <c r="A100" s="36" t="s">
        <v>344</v>
      </c>
      <c r="B100" s="493"/>
      <c r="C100" s="493"/>
      <c r="D100" s="493"/>
      <c r="E100" s="493"/>
      <c r="F100" s="493"/>
      <c r="G100" s="493"/>
      <c r="H100" s="37" t="s">
        <v>162</v>
      </c>
      <c r="I100" s="1"/>
      <c r="J100" s="1"/>
      <c r="K100" s="1"/>
      <c r="L100" s="1"/>
      <c r="M100" s="1"/>
    </row>
    <row r="101" spans="1:13" ht="59.25" customHeight="1">
      <c r="A101" s="36" t="s">
        <v>587</v>
      </c>
      <c r="B101" s="493"/>
      <c r="C101" s="493"/>
      <c r="D101" s="493"/>
      <c r="E101" s="493"/>
      <c r="F101" s="493"/>
      <c r="G101" s="493"/>
      <c r="H101" s="38"/>
      <c r="I101" s="1"/>
      <c r="J101" s="1"/>
      <c r="K101" s="1"/>
      <c r="L101" s="1"/>
      <c r="M101" s="1"/>
    </row>
    <row r="102" spans="1:13" ht="30" customHeight="1">
      <c r="A102" s="36" t="s">
        <v>277</v>
      </c>
      <c r="B102" s="493"/>
      <c r="C102" s="493"/>
      <c r="D102" s="493"/>
      <c r="E102" s="493"/>
      <c r="F102" s="493"/>
      <c r="G102" s="493"/>
      <c r="H102" s="37" t="s">
        <v>162</v>
      </c>
      <c r="I102" s="1"/>
      <c r="J102" s="1"/>
      <c r="K102" s="1"/>
      <c r="L102" s="1"/>
      <c r="M102" s="1"/>
    </row>
    <row r="103" spans="1:13" ht="59.25" customHeight="1">
      <c r="A103" s="36" t="s">
        <v>587</v>
      </c>
      <c r="B103" s="493"/>
      <c r="C103" s="493"/>
      <c r="D103" s="493"/>
      <c r="E103" s="493"/>
      <c r="F103" s="493"/>
      <c r="G103" s="493"/>
      <c r="H103" s="38"/>
      <c r="I103" s="1"/>
      <c r="J103" s="1"/>
      <c r="K103" s="1"/>
      <c r="L103" s="1"/>
      <c r="M103" s="1"/>
    </row>
    <row r="104" spans="1:13" ht="30" customHeight="1">
      <c r="A104" s="36" t="s">
        <v>521</v>
      </c>
      <c r="B104" s="493"/>
      <c r="C104" s="493"/>
      <c r="D104" s="493"/>
      <c r="E104" s="493"/>
      <c r="F104" s="493"/>
      <c r="G104" s="493"/>
      <c r="H104" s="37" t="s">
        <v>162</v>
      </c>
      <c r="I104" s="1"/>
      <c r="J104" s="1"/>
      <c r="K104" s="1"/>
      <c r="L104" s="1"/>
      <c r="M104" s="1"/>
    </row>
    <row r="105" spans="1:13" ht="59.25" customHeight="1">
      <c r="A105" s="36" t="s">
        <v>587</v>
      </c>
      <c r="B105" s="493"/>
      <c r="C105" s="493"/>
      <c r="D105" s="493"/>
      <c r="E105" s="493"/>
      <c r="F105" s="493"/>
      <c r="G105" s="493"/>
      <c r="H105" s="38"/>
      <c r="I105" s="1"/>
      <c r="J105" s="1"/>
      <c r="K105" s="1"/>
      <c r="L105" s="1"/>
      <c r="M105" s="1"/>
    </row>
    <row r="106" spans="1:13" ht="30" customHeight="1">
      <c r="A106" s="36" t="s">
        <v>278</v>
      </c>
      <c r="B106" s="493"/>
      <c r="C106" s="493"/>
      <c r="D106" s="493"/>
      <c r="E106" s="493"/>
      <c r="F106" s="493"/>
      <c r="G106" s="493"/>
      <c r="H106" s="37" t="s">
        <v>162</v>
      </c>
      <c r="I106" s="1"/>
      <c r="J106" s="1"/>
      <c r="K106" s="1"/>
      <c r="L106" s="1"/>
      <c r="M106" s="1"/>
    </row>
    <row r="107" spans="1:13" ht="59.25" customHeight="1">
      <c r="A107" s="36" t="s">
        <v>587</v>
      </c>
      <c r="B107" s="493"/>
      <c r="C107" s="493"/>
      <c r="D107" s="493"/>
      <c r="E107" s="493"/>
      <c r="F107" s="493"/>
      <c r="G107" s="493"/>
      <c r="H107" s="38"/>
      <c r="I107" s="1"/>
      <c r="J107" s="1"/>
      <c r="K107" s="1"/>
      <c r="L107" s="1"/>
      <c r="M107" s="1"/>
    </row>
    <row r="108" spans="1:13" ht="30" customHeight="1">
      <c r="A108" s="36" t="s">
        <v>522</v>
      </c>
      <c r="B108" s="493"/>
      <c r="C108" s="493"/>
      <c r="D108" s="493"/>
      <c r="E108" s="493"/>
      <c r="F108" s="493"/>
      <c r="G108" s="493"/>
      <c r="H108" s="37" t="s">
        <v>162</v>
      </c>
      <c r="I108" s="1"/>
      <c r="J108" s="1"/>
      <c r="K108" s="1"/>
      <c r="L108" s="1"/>
      <c r="M108" s="1"/>
    </row>
    <row r="109" spans="1:13" ht="59.25" customHeight="1" thickBot="1">
      <c r="A109" s="36" t="s">
        <v>587</v>
      </c>
      <c r="B109" s="494"/>
      <c r="C109" s="494"/>
      <c r="D109" s="494"/>
      <c r="E109" s="494"/>
      <c r="F109" s="494"/>
      <c r="G109" s="494"/>
      <c r="H109" s="45"/>
      <c r="I109" s="1"/>
      <c r="J109" s="1"/>
      <c r="K109" s="1"/>
      <c r="L109" s="1"/>
      <c r="M109" s="1"/>
    </row>
    <row r="110" spans="1:13" ht="59.25" customHeight="1" thickBot="1">
      <c r="A110" s="40"/>
      <c r="B110" s="130"/>
      <c r="C110" s="130"/>
      <c r="D110" s="130"/>
      <c r="E110" s="130"/>
      <c r="F110" s="130"/>
      <c r="G110" s="130"/>
      <c r="H110" s="42"/>
      <c r="I110" s="1"/>
      <c r="J110" s="1"/>
      <c r="K110" s="1"/>
      <c r="L110" s="1"/>
      <c r="M110" s="1"/>
    </row>
    <row r="111" spans="1:13" ht="30" customHeight="1">
      <c r="A111" s="43" t="s">
        <v>279</v>
      </c>
      <c r="B111" s="495"/>
      <c r="C111" s="495"/>
      <c r="D111" s="495"/>
      <c r="E111" s="495"/>
      <c r="F111" s="495"/>
      <c r="G111" s="495"/>
      <c r="H111" s="44" t="s">
        <v>162</v>
      </c>
      <c r="I111" s="1"/>
      <c r="J111" s="1"/>
      <c r="K111" s="1"/>
      <c r="L111" s="1"/>
      <c r="M111" s="1"/>
    </row>
    <row r="112" spans="1:13" ht="59.25" customHeight="1">
      <c r="A112" s="36" t="s">
        <v>587</v>
      </c>
      <c r="B112" s="493"/>
      <c r="C112" s="493"/>
      <c r="D112" s="493"/>
      <c r="E112" s="493"/>
      <c r="F112" s="493"/>
      <c r="G112" s="493"/>
      <c r="H112" s="38"/>
      <c r="I112" s="1"/>
      <c r="J112" s="1"/>
      <c r="K112" s="1"/>
      <c r="L112" s="1"/>
      <c r="M112" s="1"/>
    </row>
    <row r="113" spans="1:13" ht="30" customHeight="1">
      <c r="A113" s="36" t="s">
        <v>523</v>
      </c>
      <c r="B113" s="493"/>
      <c r="C113" s="493"/>
      <c r="D113" s="493"/>
      <c r="E113" s="493"/>
      <c r="F113" s="493"/>
      <c r="G113" s="493"/>
      <c r="H113" s="37" t="s">
        <v>162</v>
      </c>
      <c r="I113" s="1"/>
      <c r="J113" s="1"/>
      <c r="K113" s="1"/>
      <c r="L113" s="1"/>
      <c r="M113" s="1"/>
    </row>
    <row r="114" spans="1:13" ht="59.25" customHeight="1">
      <c r="A114" s="36" t="s">
        <v>587</v>
      </c>
      <c r="B114" s="493"/>
      <c r="C114" s="493"/>
      <c r="D114" s="493"/>
      <c r="E114" s="493"/>
      <c r="F114" s="493"/>
      <c r="G114" s="493"/>
      <c r="H114" s="38"/>
      <c r="I114" s="1"/>
      <c r="J114" s="1"/>
      <c r="K114" s="1"/>
      <c r="L114" s="1"/>
      <c r="M114" s="1"/>
    </row>
    <row r="115" spans="1:13" ht="30" customHeight="1">
      <c r="A115" s="36" t="s">
        <v>280</v>
      </c>
      <c r="B115" s="493"/>
      <c r="C115" s="493"/>
      <c r="D115" s="493"/>
      <c r="E115" s="493"/>
      <c r="F115" s="493"/>
      <c r="G115" s="493"/>
      <c r="H115" s="37" t="s">
        <v>162</v>
      </c>
      <c r="I115" s="1"/>
      <c r="J115" s="1"/>
      <c r="K115" s="1"/>
      <c r="L115" s="1"/>
      <c r="M115" s="1"/>
    </row>
    <row r="116" spans="1:13" ht="59.25" customHeight="1">
      <c r="A116" s="36" t="s">
        <v>587</v>
      </c>
      <c r="B116" s="493"/>
      <c r="C116" s="493"/>
      <c r="D116" s="493"/>
      <c r="E116" s="493"/>
      <c r="F116" s="493"/>
      <c r="G116" s="493"/>
      <c r="H116" s="38"/>
      <c r="I116" s="1"/>
      <c r="J116" s="1"/>
      <c r="K116" s="1"/>
      <c r="L116" s="1"/>
      <c r="M116" s="1"/>
    </row>
    <row r="117" spans="1:13" ht="30" customHeight="1">
      <c r="A117" s="36" t="s">
        <v>281</v>
      </c>
      <c r="B117" s="493"/>
      <c r="C117" s="493"/>
      <c r="D117" s="493"/>
      <c r="E117" s="493"/>
      <c r="F117" s="493"/>
      <c r="G117" s="493"/>
      <c r="H117" s="37" t="s">
        <v>162</v>
      </c>
      <c r="I117" s="1"/>
      <c r="J117" s="1"/>
      <c r="K117" s="1"/>
      <c r="L117" s="1"/>
      <c r="M117" s="1"/>
    </row>
    <row r="118" spans="1:13" ht="59.25" customHeight="1">
      <c r="A118" s="36" t="s">
        <v>587</v>
      </c>
      <c r="B118" s="493"/>
      <c r="C118" s="493"/>
      <c r="D118" s="493"/>
      <c r="E118" s="493"/>
      <c r="F118" s="493"/>
      <c r="G118" s="493"/>
      <c r="H118" s="38"/>
      <c r="I118" s="1"/>
      <c r="J118" s="1"/>
      <c r="K118" s="1"/>
      <c r="L118" s="1"/>
      <c r="M118" s="1"/>
    </row>
    <row r="119" spans="1:13" ht="30" customHeight="1">
      <c r="A119" s="36" t="s">
        <v>282</v>
      </c>
      <c r="B119" s="493"/>
      <c r="C119" s="493"/>
      <c r="D119" s="493"/>
      <c r="E119" s="493"/>
      <c r="F119" s="493"/>
      <c r="G119" s="493"/>
      <c r="H119" s="37" t="s">
        <v>162</v>
      </c>
      <c r="I119" s="1"/>
      <c r="J119" s="1"/>
      <c r="K119" s="1"/>
      <c r="L119" s="1"/>
      <c r="M119" s="1"/>
    </row>
    <row r="120" spans="1:13" ht="59.25" customHeight="1" thickBot="1">
      <c r="A120" s="36" t="s">
        <v>587</v>
      </c>
      <c r="B120" s="494"/>
      <c r="C120" s="494"/>
      <c r="D120" s="494"/>
      <c r="E120" s="494"/>
      <c r="F120" s="494"/>
      <c r="G120" s="494"/>
      <c r="H120" s="45"/>
      <c r="I120" s="1"/>
      <c r="J120" s="1"/>
      <c r="K120" s="1"/>
      <c r="L120" s="1"/>
      <c r="M120" s="1"/>
    </row>
    <row r="121" spans="1:13" ht="27" thickBot="1">
      <c r="A121" s="526" t="s">
        <v>283</v>
      </c>
      <c r="B121" s="527"/>
      <c r="C121" s="527"/>
      <c r="D121" s="527"/>
      <c r="E121" s="527"/>
      <c r="F121" s="527"/>
      <c r="G121" s="528"/>
      <c r="H121" s="99"/>
      <c r="I121" s="1"/>
      <c r="J121" s="1"/>
      <c r="K121" s="1"/>
      <c r="L121" s="1"/>
      <c r="M121" s="1"/>
    </row>
    <row r="122" spans="1:13" ht="60.75" customHeight="1" thickBot="1">
      <c r="A122" s="39" t="s">
        <v>524</v>
      </c>
      <c r="B122" s="484"/>
      <c r="C122" s="484"/>
      <c r="D122" s="484"/>
      <c r="E122" s="484"/>
      <c r="F122" s="484"/>
      <c r="G122" s="484"/>
      <c r="H122" s="497"/>
      <c r="I122" s="1"/>
      <c r="J122" s="1"/>
      <c r="K122" s="1"/>
      <c r="L122" s="1"/>
      <c r="M122" s="1"/>
    </row>
    <row r="123" spans="1:13" ht="30" customHeight="1">
      <c r="A123" s="35" t="s">
        <v>161</v>
      </c>
      <c r="B123" s="489"/>
      <c r="C123" s="489"/>
      <c r="D123" s="489"/>
      <c r="E123" s="489"/>
      <c r="F123" s="489"/>
      <c r="G123" s="489"/>
      <c r="H123" s="490"/>
      <c r="I123" s="1"/>
      <c r="J123" s="1"/>
      <c r="K123" s="1"/>
      <c r="L123" s="1"/>
      <c r="M123" s="1"/>
    </row>
    <row r="124" spans="1:13" ht="30" customHeight="1">
      <c r="A124" s="36" t="s">
        <v>344</v>
      </c>
      <c r="B124" s="493"/>
      <c r="C124" s="493"/>
      <c r="D124" s="493"/>
      <c r="E124" s="493"/>
      <c r="F124" s="493"/>
      <c r="G124" s="493"/>
      <c r="H124" s="37" t="s">
        <v>162</v>
      </c>
      <c r="I124" s="1"/>
      <c r="J124" s="1"/>
      <c r="K124" s="1"/>
      <c r="L124" s="1"/>
      <c r="M124" s="1"/>
    </row>
    <row r="125" spans="1:13" ht="59.25" customHeight="1">
      <c r="A125" s="36" t="s">
        <v>587</v>
      </c>
      <c r="B125" s="493"/>
      <c r="C125" s="493"/>
      <c r="D125" s="493"/>
      <c r="E125" s="493"/>
      <c r="F125" s="493"/>
      <c r="G125" s="493"/>
      <c r="H125" s="38"/>
      <c r="I125" s="1"/>
      <c r="J125" s="1"/>
      <c r="K125" s="1"/>
      <c r="L125" s="1"/>
      <c r="M125" s="1"/>
    </row>
    <row r="126" spans="1:13" ht="30" customHeight="1">
      <c r="A126" s="36" t="s">
        <v>277</v>
      </c>
      <c r="B126" s="493"/>
      <c r="C126" s="493"/>
      <c r="D126" s="493"/>
      <c r="E126" s="493"/>
      <c r="F126" s="493"/>
      <c r="G126" s="493"/>
      <c r="H126" s="37" t="s">
        <v>162</v>
      </c>
      <c r="I126" s="1"/>
      <c r="J126" s="1"/>
      <c r="K126" s="1"/>
      <c r="L126" s="1"/>
      <c r="M126" s="1"/>
    </row>
    <row r="127" spans="1:13" ht="59.25" customHeight="1">
      <c r="A127" s="36" t="s">
        <v>587</v>
      </c>
      <c r="B127" s="493"/>
      <c r="C127" s="493"/>
      <c r="D127" s="493"/>
      <c r="E127" s="493"/>
      <c r="F127" s="493"/>
      <c r="G127" s="493"/>
      <c r="H127" s="38"/>
      <c r="I127" s="1"/>
      <c r="J127" s="1"/>
      <c r="K127" s="1"/>
      <c r="L127" s="1"/>
      <c r="M127" s="1"/>
    </row>
    <row r="128" spans="1:13" ht="30" customHeight="1">
      <c r="A128" s="36" t="s">
        <v>521</v>
      </c>
      <c r="B128" s="493"/>
      <c r="C128" s="493"/>
      <c r="D128" s="493"/>
      <c r="E128" s="493"/>
      <c r="F128" s="493"/>
      <c r="G128" s="493"/>
      <c r="H128" s="37" t="s">
        <v>162</v>
      </c>
      <c r="I128" s="1"/>
      <c r="J128" s="1"/>
      <c r="K128" s="1"/>
      <c r="L128" s="1"/>
      <c r="M128" s="1"/>
    </row>
    <row r="129" spans="1:13" ht="59.25" customHeight="1">
      <c r="A129" s="36" t="s">
        <v>587</v>
      </c>
      <c r="B129" s="493"/>
      <c r="C129" s="493"/>
      <c r="D129" s="493"/>
      <c r="E129" s="493"/>
      <c r="F129" s="493"/>
      <c r="G129" s="493"/>
      <c r="H129" s="38"/>
      <c r="I129" s="1"/>
      <c r="J129" s="1"/>
      <c r="K129" s="1"/>
      <c r="L129" s="1"/>
      <c r="M129" s="1"/>
    </row>
    <row r="130" spans="1:13" ht="30" customHeight="1">
      <c r="A130" s="36" t="s">
        <v>278</v>
      </c>
      <c r="B130" s="493"/>
      <c r="C130" s="493"/>
      <c r="D130" s="493"/>
      <c r="E130" s="493"/>
      <c r="F130" s="493"/>
      <c r="G130" s="493"/>
      <c r="H130" s="37" t="s">
        <v>162</v>
      </c>
      <c r="I130" s="1"/>
      <c r="J130" s="1"/>
      <c r="K130" s="1"/>
      <c r="L130" s="1"/>
      <c r="M130" s="1"/>
    </row>
    <row r="131" spans="1:13" ht="59.25" customHeight="1">
      <c r="A131" s="36" t="s">
        <v>587</v>
      </c>
      <c r="B131" s="493"/>
      <c r="C131" s="493"/>
      <c r="D131" s="493"/>
      <c r="E131" s="493"/>
      <c r="F131" s="493"/>
      <c r="G131" s="493"/>
      <c r="H131" s="38"/>
      <c r="I131" s="1"/>
      <c r="J131" s="1"/>
      <c r="K131" s="1"/>
      <c r="L131" s="1"/>
      <c r="M131" s="1"/>
    </row>
    <row r="132" spans="1:13" ht="30" customHeight="1">
      <c r="A132" s="36" t="s">
        <v>522</v>
      </c>
      <c r="B132" s="493"/>
      <c r="C132" s="493"/>
      <c r="D132" s="493"/>
      <c r="E132" s="493"/>
      <c r="F132" s="493"/>
      <c r="G132" s="493"/>
      <c r="H132" s="37" t="s">
        <v>162</v>
      </c>
      <c r="I132" s="1"/>
      <c r="J132" s="1"/>
      <c r="K132" s="1"/>
      <c r="L132" s="1"/>
      <c r="M132" s="1"/>
    </row>
    <row r="133" spans="1:13" ht="59.25" customHeight="1" thickBot="1">
      <c r="A133" s="36" t="s">
        <v>587</v>
      </c>
      <c r="B133" s="494"/>
      <c r="C133" s="494"/>
      <c r="D133" s="494"/>
      <c r="E133" s="494"/>
      <c r="F133" s="494"/>
      <c r="G133" s="494"/>
      <c r="H133" s="45"/>
      <c r="I133" s="1"/>
      <c r="J133" s="1"/>
      <c r="K133" s="1"/>
      <c r="L133" s="1"/>
      <c r="M133" s="1"/>
    </row>
    <row r="134" spans="1:13" ht="59.25" customHeight="1" thickBot="1">
      <c r="A134" s="40"/>
      <c r="B134" s="130"/>
      <c r="C134" s="130"/>
      <c r="D134" s="130"/>
      <c r="E134" s="130"/>
      <c r="F134" s="130"/>
      <c r="G134" s="130"/>
      <c r="H134" s="42"/>
      <c r="I134" s="1"/>
      <c r="J134" s="1"/>
      <c r="K134" s="1"/>
      <c r="L134" s="1"/>
      <c r="M134" s="1"/>
    </row>
    <row r="135" spans="1:13" ht="30" customHeight="1">
      <c r="A135" s="43" t="s">
        <v>279</v>
      </c>
      <c r="B135" s="495"/>
      <c r="C135" s="495"/>
      <c r="D135" s="495"/>
      <c r="E135" s="495"/>
      <c r="F135" s="495"/>
      <c r="G135" s="495"/>
      <c r="H135" s="44" t="s">
        <v>162</v>
      </c>
      <c r="I135" s="1"/>
      <c r="J135" s="1"/>
      <c r="K135" s="1"/>
      <c r="L135" s="1"/>
      <c r="M135" s="1"/>
    </row>
    <row r="136" spans="1:13" ht="59.25" customHeight="1">
      <c r="A136" s="36" t="s">
        <v>587</v>
      </c>
      <c r="B136" s="498"/>
      <c r="C136" s="499"/>
      <c r="D136" s="499"/>
      <c r="E136" s="499"/>
      <c r="F136" s="499"/>
      <c r="G136" s="500"/>
      <c r="H136" s="38"/>
      <c r="I136" s="1"/>
      <c r="J136" s="1"/>
      <c r="K136" s="1"/>
      <c r="L136" s="1"/>
      <c r="M136" s="1"/>
    </row>
    <row r="137" spans="1:13" ht="30" customHeight="1">
      <c r="A137" s="36" t="s">
        <v>523</v>
      </c>
      <c r="B137" s="498"/>
      <c r="C137" s="499"/>
      <c r="D137" s="499"/>
      <c r="E137" s="499"/>
      <c r="F137" s="499"/>
      <c r="G137" s="500"/>
      <c r="H137" s="37" t="s">
        <v>162</v>
      </c>
      <c r="I137" s="1"/>
      <c r="J137" s="1"/>
      <c r="K137" s="1"/>
      <c r="L137" s="1"/>
      <c r="M137" s="1"/>
    </row>
    <row r="138" spans="1:13" ht="59.25" customHeight="1">
      <c r="A138" s="36" t="s">
        <v>587</v>
      </c>
      <c r="B138" s="498"/>
      <c r="C138" s="499"/>
      <c r="D138" s="499"/>
      <c r="E138" s="499"/>
      <c r="F138" s="499"/>
      <c r="G138" s="500"/>
      <c r="H138" s="38"/>
      <c r="I138" s="1"/>
      <c r="J138" s="1"/>
      <c r="K138" s="1"/>
      <c r="L138" s="1"/>
      <c r="M138" s="1"/>
    </row>
    <row r="139" spans="1:13" ht="30" customHeight="1">
      <c r="A139" s="36" t="s">
        <v>280</v>
      </c>
      <c r="B139" s="498"/>
      <c r="C139" s="499"/>
      <c r="D139" s="499"/>
      <c r="E139" s="499"/>
      <c r="F139" s="499"/>
      <c r="G139" s="500"/>
      <c r="H139" s="37" t="s">
        <v>162</v>
      </c>
      <c r="I139" s="1"/>
      <c r="J139" s="1"/>
      <c r="K139" s="1"/>
      <c r="L139" s="1"/>
      <c r="M139" s="1"/>
    </row>
    <row r="140" spans="1:13" ht="59.25" customHeight="1">
      <c r="A140" s="36" t="s">
        <v>587</v>
      </c>
      <c r="B140" s="498"/>
      <c r="C140" s="499"/>
      <c r="D140" s="499"/>
      <c r="E140" s="499"/>
      <c r="F140" s="499"/>
      <c r="G140" s="500"/>
      <c r="H140" s="38"/>
      <c r="I140" s="1"/>
      <c r="J140" s="1"/>
      <c r="K140" s="1"/>
      <c r="L140" s="1"/>
      <c r="M140" s="1"/>
    </row>
    <row r="141" spans="1:13" ht="30" customHeight="1">
      <c r="A141" s="36" t="s">
        <v>281</v>
      </c>
      <c r="B141" s="498"/>
      <c r="C141" s="499"/>
      <c r="D141" s="499"/>
      <c r="E141" s="499"/>
      <c r="F141" s="499"/>
      <c r="G141" s="500"/>
      <c r="H141" s="37" t="s">
        <v>162</v>
      </c>
      <c r="I141" s="1"/>
      <c r="J141" s="1"/>
      <c r="K141" s="1"/>
      <c r="L141" s="1"/>
      <c r="M141" s="1"/>
    </row>
    <row r="142" spans="1:13" ht="59.25" customHeight="1">
      <c r="A142" s="36" t="s">
        <v>587</v>
      </c>
      <c r="B142" s="493"/>
      <c r="C142" s="493"/>
      <c r="D142" s="493"/>
      <c r="E142" s="493"/>
      <c r="F142" s="493"/>
      <c r="G142" s="493"/>
      <c r="H142" s="38"/>
      <c r="I142" s="1"/>
      <c r="J142" s="1"/>
      <c r="K142" s="1"/>
      <c r="L142" s="1"/>
      <c r="M142" s="1"/>
    </row>
    <row r="143" spans="1:13" ht="30" customHeight="1">
      <c r="A143" s="46" t="s">
        <v>282</v>
      </c>
      <c r="B143" s="501"/>
      <c r="C143" s="502"/>
      <c r="D143" s="502"/>
      <c r="E143" s="502"/>
      <c r="F143" s="502"/>
      <c r="G143" s="503"/>
      <c r="H143" s="47" t="s">
        <v>162</v>
      </c>
      <c r="I143" s="1"/>
      <c r="J143" s="1"/>
      <c r="K143" s="1"/>
      <c r="L143" s="1"/>
      <c r="M143" s="1"/>
    </row>
    <row r="144" spans="1:13" ht="59.25" customHeight="1" thickBot="1">
      <c r="A144" s="36" t="s">
        <v>587</v>
      </c>
      <c r="B144" s="504"/>
      <c r="C144" s="505"/>
      <c r="D144" s="505"/>
      <c r="E144" s="505"/>
      <c r="F144" s="505"/>
      <c r="G144" s="506"/>
      <c r="H144" s="48"/>
      <c r="I144" s="1"/>
      <c r="J144" s="1"/>
      <c r="K144" s="1"/>
      <c r="L144" s="1"/>
      <c r="M144" s="1"/>
    </row>
    <row r="145" spans="1:13" ht="27" thickBot="1">
      <c r="A145" s="459" t="s">
        <v>283</v>
      </c>
      <c r="B145" s="460"/>
      <c r="C145" s="460"/>
      <c r="D145" s="460"/>
      <c r="E145" s="460"/>
      <c r="F145" s="460"/>
      <c r="G145" s="461"/>
      <c r="H145" s="100"/>
      <c r="I145" s="1"/>
      <c r="J145" s="1"/>
      <c r="K145" s="1"/>
      <c r="L145" s="1"/>
      <c r="M145" s="1"/>
    </row>
    <row r="146" spans="1:13" ht="60.75" customHeight="1" thickBot="1">
      <c r="A146" s="39" t="s">
        <v>524</v>
      </c>
      <c r="B146" s="484"/>
      <c r="C146" s="484"/>
      <c r="D146" s="484"/>
      <c r="E146" s="484"/>
      <c r="F146" s="484"/>
      <c r="G146" s="484"/>
      <c r="H146" s="497"/>
      <c r="I146" s="1"/>
      <c r="J146" s="1"/>
      <c r="K146" s="1"/>
      <c r="L146" s="1"/>
      <c r="M146" s="1"/>
    </row>
    <row r="147" spans="1:13" ht="30" customHeight="1">
      <c r="A147" s="49" t="s">
        <v>345</v>
      </c>
      <c r="B147" s="489"/>
      <c r="C147" s="489"/>
      <c r="D147" s="489"/>
      <c r="E147" s="489"/>
      <c r="F147" s="489"/>
      <c r="G147" s="489"/>
      <c r="H147" s="490"/>
      <c r="I147" s="1"/>
      <c r="J147" s="1"/>
      <c r="K147" s="1"/>
      <c r="L147" s="1"/>
      <c r="M147" s="1"/>
    </row>
    <row r="148" spans="1:13" ht="30" customHeight="1">
      <c r="A148" s="36" t="s">
        <v>344</v>
      </c>
      <c r="B148" s="493"/>
      <c r="C148" s="493"/>
      <c r="D148" s="493"/>
      <c r="E148" s="493"/>
      <c r="F148" s="493"/>
      <c r="G148" s="493"/>
      <c r="H148" s="37" t="s">
        <v>162</v>
      </c>
      <c r="I148" s="1"/>
      <c r="J148" s="1"/>
      <c r="K148" s="1"/>
      <c r="L148" s="1"/>
      <c r="M148" s="1"/>
    </row>
    <row r="149" spans="1:13" ht="59.25" customHeight="1">
      <c r="A149" s="36" t="s">
        <v>587</v>
      </c>
      <c r="B149" s="493"/>
      <c r="C149" s="493"/>
      <c r="D149" s="493"/>
      <c r="E149" s="493"/>
      <c r="F149" s="493"/>
      <c r="G149" s="493"/>
      <c r="H149" s="38"/>
      <c r="I149" s="1"/>
      <c r="J149" s="1"/>
      <c r="K149" s="1"/>
      <c r="L149" s="1"/>
      <c r="M149" s="1"/>
    </row>
    <row r="150" spans="1:13" ht="30" customHeight="1">
      <c r="A150" s="36" t="s">
        <v>277</v>
      </c>
      <c r="B150" s="493"/>
      <c r="C150" s="493"/>
      <c r="D150" s="493"/>
      <c r="E150" s="493"/>
      <c r="F150" s="493"/>
      <c r="G150" s="493"/>
      <c r="H150" s="37" t="s">
        <v>162</v>
      </c>
      <c r="I150" s="1"/>
      <c r="J150" s="1"/>
      <c r="K150" s="1"/>
      <c r="L150" s="1"/>
      <c r="M150" s="1"/>
    </row>
    <row r="151" spans="1:13" ht="59.25" customHeight="1">
      <c r="A151" s="36" t="s">
        <v>587</v>
      </c>
      <c r="B151" s="493"/>
      <c r="C151" s="493"/>
      <c r="D151" s="493"/>
      <c r="E151" s="493"/>
      <c r="F151" s="493"/>
      <c r="G151" s="493"/>
      <c r="H151" s="38"/>
      <c r="I151" s="1"/>
      <c r="J151" s="1"/>
      <c r="K151" s="1"/>
      <c r="L151" s="1"/>
      <c r="M151" s="1"/>
    </row>
    <row r="152" spans="1:13" ht="30" customHeight="1">
      <c r="A152" s="36" t="s">
        <v>521</v>
      </c>
      <c r="B152" s="493"/>
      <c r="C152" s="493"/>
      <c r="D152" s="493"/>
      <c r="E152" s="493"/>
      <c r="F152" s="493"/>
      <c r="G152" s="493"/>
      <c r="H152" s="37" t="s">
        <v>162</v>
      </c>
      <c r="I152" s="1"/>
      <c r="J152" s="1"/>
      <c r="K152" s="1"/>
      <c r="L152" s="1"/>
      <c r="M152" s="1"/>
    </row>
    <row r="153" spans="1:13" ht="59.25" customHeight="1">
      <c r="A153" s="36" t="s">
        <v>587</v>
      </c>
      <c r="B153" s="493"/>
      <c r="C153" s="493"/>
      <c r="D153" s="493"/>
      <c r="E153" s="493"/>
      <c r="F153" s="493"/>
      <c r="G153" s="493"/>
      <c r="H153" s="38"/>
      <c r="I153" s="1"/>
      <c r="J153" s="1"/>
      <c r="K153" s="1"/>
      <c r="L153" s="1"/>
      <c r="M153" s="1"/>
    </row>
    <row r="154" spans="1:13" ht="30" customHeight="1">
      <c r="A154" s="36" t="s">
        <v>278</v>
      </c>
      <c r="B154" s="493"/>
      <c r="C154" s="493"/>
      <c r="D154" s="493"/>
      <c r="E154" s="493"/>
      <c r="F154" s="493"/>
      <c r="G154" s="493"/>
      <c r="H154" s="37" t="s">
        <v>162</v>
      </c>
      <c r="I154" s="1"/>
      <c r="J154" s="1"/>
      <c r="K154" s="1"/>
      <c r="L154" s="1"/>
      <c r="M154" s="1"/>
    </row>
    <row r="155" spans="1:13" ht="59.25" customHeight="1">
      <c r="A155" s="36" t="s">
        <v>587</v>
      </c>
      <c r="B155" s="493"/>
      <c r="C155" s="493"/>
      <c r="D155" s="493"/>
      <c r="E155" s="493"/>
      <c r="F155" s="493"/>
      <c r="G155" s="493"/>
      <c r="H155" s="38"/>
      <c r="I155" s="1"/>
      <c r="J155" s="1"/>
      <c r="K155" s="1"/>
      <c r="L155" s="1"/>
      <c r="M155" s="1"/>
    </row>
    <row r="156" spans="1:13" ht="30" customHeight="1">
      <c r="A156" s="36" t="s">
        <v>522</v>
      </c>
      <c r="B156" s="493"/>
      <c r="C156" s="493"/>
      <c r="D156" s="493"/>
      <c r="E156" s="493"/>
      <c r="F156" s="493"/>
      <c r="G156" s="493"/>
      <c r="H156" s="37" t="s">
        <v>162</v>
      </c>
      <c r="I156" s="1"/>
      <c r="J156" s="1"/>
      <c r="K156" s="1"/>
      <c r="L156" s="1"/>
      <c r="M156" s="1"/>
    </row>
    <row r="157" spans="1:13" ht="59.25" customHeight="1" thickBot="1">
      <c r="A157" s="36" t="s">
        <v>587</v>
      </c>
      <c r="B157" s="494"/>
      <c r="C157" s="494"/>
      <c r="D157" s="494"/>
      <c r="E157" s="494"/>
      <c r="F157" s="494"/>
      <c r="G157" s="494"/>
      <c r="H157" s="45"/>
      <c r="I157" s="1"/>
      <c r="J157" s="1"/>
      <c r="K157" s="1"/>
      <c r="L157" s="1"/>
      <c r="M157" s="1"/>
    </row>
    <row r="158" spans="1:13" ht="30" customHeight="1">
      <c r="A158" s="43" t="s">
        <v>279</v>
      </c>
      <c r="B158" s="495"/>
      <c r="C158" s="495"/>
      <c r="D158" s="495"/>
      <c r="E158" s="495"/>
      <c r="F158" s="495"/>
      <c r="G158" s="495"/>
      <c r="H158" s="44" t="s">
        <v>162</v>
      </c>
      <c r="I158" s="1"/>
      <c r="J158" s="1"/>
      <c r="K158" s="1"/>
      <c r="L158" s="1"/>
      <c r="M158" s="1"/>
    </row>
    <row r="159" spans="1:13" ht="59.25" customHeight="1">
      <c r="A159" s="36" t="s">
        <v>587</v>
      </c>
      <c r="B159" s="498"/>
      <c r="C159" s="499"/>
      <c r="D159" s="499"/>
      <c r="E159" s="499"/>
      <c r="F159" s="499"/>
      <c r="G159" s="500"/>
      <c r="H159" s="38"/>
      <c r="I159" s="1"/>
      <c r="J159" s="1"/>
      <c r="K159" s="1"/>
      <c r="L159" s="1"/>
      <c r="M159" s="1"/>
    </row>
    <row r="160" spans="1:13" ht="30" customHeight="1">
      <c r="A160" s="36" t="s">
        <v>523</v>
      </c>
      <c r="B160" s="493"/>
      <c r="C160" s="493"/>
      <c r="D160" s="493"/>
      <c r="E160" s="493"/>
      <c r="F160" s="493"/>
      <c r="G160" s="493"/>
      <c r="H160" s="37" t="s">
        <v>162</v>
      </c>
      <c r="I160" s="1"/>
      <c r="J160" s="1"/>
      <c r="K160" s="1"/>
      <c r="L160" s="1"/>
      <c r="M160" s="1"/>
    </row>
    <row r="161" spans="1:13" ht="59.25" customHeight="1">
      <c r="A161" s="36" t="s">
        <v>587</v>
      </c>
      <c r="B161" s="493"/>
      <c r="C161" s="493"/>
      <c r="D161" s="493"/>
      <c r="E161" s="493"/>
      <c r="F161" s="493"/>
      <c r="G161" s="493"/>
      <c r="H161" s="38"/>
      <c r="I161" s="1"/>
      <c r="J161" s="1"/>
      <c r="K161" s="1"/>
      <c r="L161" s="1"/>
      <c r="M161" s="1"/>
    </row>
    <row r="162" spans="1:13" ht="30" customHeight="1">
      <c r="A162" s="36" t="s">
        <v>280</v>
      </c>
      <c r="B162" s="493"/>
      <c r="C162" s="493"/>
      <c r="D162" s="493"/>
      <c r="E162" s="493"/>
      <c r="F162" s="493"/>
      <c r="G162" s="493"/>
      <c r="H162" s="37" t="s">
        <v>162</v>
      </c>
      <c r="I162" s="1"/>
      <c r="J162" s="1"/>
      <c r="K162" s="1"/>
      <c r="L162" s="1"/>
      <c r="M162" s="1"/>
    </row>
    <row r="163" spans="1:13" ht="59.25" customHeight="1">
      <c r="A163" s="36" t="s">
        <v>587</v>
      </c>
      <c r="B163" s="493"/>
      <c r="C163" s="493"/>
      <c r="D163" s="493"/>
      <c r="E163" s="493"/>
      <c r="F163" s="493"/>
      <c r="G163" s="493"/>
      <c r="H163" s="38"/>
      <c r="I163" s="1"/>
      <c r="J163" s="1"/>
      <c r="K163" s="1"/>
      <c r="L163" s="1"/>
      <c r="M163" s="1"/>
    </row>
    <row r="164" spans="1:13" ht="30" customHeight="1">
      <c r="A164" s="36" t="s">
        <v>281</v>
      </c>
      <c r="B164" s="493"/>
      <c r="C164" s="493"/>
      <c r="D164" s="493"/>
      <c r="E164" s="493"/>
      <c r="F164" s="493"/>
      <c r="G164" s="493"/>
      <c r="H164" s="37" t="s">
        <v>162</v>
      </c>
      <c r="I164" s="1"/>
      <c r="J164" s="1"/>
      <c r="K164" s="1"/>
      <c r="L164" s="1"/>
      <c r="M164" s="1"/>
    </row>
    <row r="165" spans="1:13" ht="59.25" customHeight="1">
      <c r="A165" s="36" t="s">
        <v>587</v>
      </c>
      <c r="B165" s="493"/>
      <c r="C165" s="493"/>
      <c r="D165" s="493"/>
      <c r="E165" s="493"/>
      <c r="F165" s="493"/>
      <c r="G165" s="493"/>
      <c r="H165" s="38"/>
      <c r="I165" s="1"/>
      <c r="J165" s="1"/>
      <c r="K165" s="1"/>
      <c r="L165" s="1"/>
      <c r="M165" s="1"/>
    </row>
    <row r="166" spans="1:13" ht="30" customHeight="1">
      <c r="A166" s="46" t="s">
        <v>282</v>
      </c>
      <c r="B166" s="496"/>
      <c r="C166" s="496"/>
      <c r="D166" s="496"/>
      <c r="E166" s="496"/>
      <c r="F166" s="496"/>
      <c r="G166" s="496"/>
      <c r="H166" s="47" t="s">
        <v>162</v>
      </c>
      <c r="I166" s="1"/>
      <c r="J166" s="1"/>
      <c r="K166" s="1"/>
      <c r="L166" s="1"/>
      <c r="M166" s="1"/>
    </row>
    <row r="167" spans="1:13" ht="59.25" customHeight="1" thickBot="1">
      <c r="A167" s="36" t="s">
        <v>587</v>
      </c>
      <c r="B167" s="547"/>
      <c r="C167" s="547"/>
      <c r="D167" s="547"/>
      <c r="E167" s="547"/>
      <c r="F167" s="547"/>
      <c r="G167" s="547"/>
      <c r="H167" s="48"/>
      <c r="I167" s="1"/>
      <c r="J167" s="1"/>
      <c r="K167" s="1"/>
      <c r="L167" s="1"/>
      <c r="M167" s="1"/>
    </row>
    <row r="168" spans="1:13" ht="27" thickBot="1">
      <c r="A168" s="459" t="s">
        <v>283</v>
      </c>
      <c r="B168" s="460"/>
      <c r="C168" s="460"/>
      <c r="D168" s="460"/>
      <c r="E168" s="460"/>
      <c r="F168" s="460"/>
      <c r="G168" s="461"/>
      <c r="H168" s="100"/>
      <c r="I168" s="1"/>
      <c r="J168" s="1"/>
      <c r="K168" s="1"/>
      <c r="L168" s="1"/>
      <c r="M168" s="1"/>
    </row>
    <row r="169" spans="1:13" ht="60.75" customHeight="1" thickBot="1">
      <c r="A169" s="39" t="s">
        <v>524</v>
      </c>
      <c r="B169" s="484"/>
      <c r="C169" s="484"/>
      <c r="D169" s="484"/>
      <c r="E169" s="484"/>
      <c r="F169" s="484"/>
      <c r="G169" s="484"/>
      <c r="H169" s="497"/>
      <c r="I169" s="1"/>
      <c r="J169" s="1"/>
      <c r="K169" s="1"/>
      <c r="L169" s="1"/>
      <c r="M169" s="1"/>
    </row>
    <row r="170" spans="1:13">
      <c r="I170" s="1"/>
      <c r="J170" s="1"/>
      <c r="K170" s="1"/>
      <c r="L170" s="1"/>
      <c r="M170" s="1"/>
    </row>
    <row r="171" spans="1:13">
      <c r="I171" s="1"/>
      <c r="J171" s="1"/>
      <c r="K171" s="1"/>
      <c r="L171" s="1"/>
      <c r="M171" s="1"/>
    </row>
    <row r="172" spans="1:13">
      <c r="I172" s="1"/>
      <c r="J172" s="1"/>
      <c r="K172" s="1"/>
      <c r="L172" s="1"/>
      <c r="M172" s="1"/>
    </row>
  </sheetData>
  <sheetProtection algorithmName="SHA-512" hashValue="xnIBT0Y0Vc6LlKyDWyHRfWojShRjcpeJz80BhGPIvlDY1xcPhpZqYnmrgnqT0Xx4hI5t9L/PofSiGsdDHXa6xQ==" saltValue="+VhrA/w6Uj5w0wzWuLE26g==" spinCount="100000" sheet="1" objects="1" scenarios="1" formatRows="0"/>
  <mergeCells count="164">
    <mergeCell ref="B165:G165"/>
    <mergeCell ref="B166:G166"/>
    <mergeCell ref="B167:G167"/>
    <mergeCell ref="A168:G168"/>
    <mergeCell ref="B169:H169"/>
    <mergeCell ref="A18:G18"/>
    <mergeCell ref="B159:G159"/>
    <mergeCell ref="B160:G160"/>
    <mergeCell ref="B161:G161"/>
    <mergeCell ref="B162:G162"/>
    <mergeCell ref="B163:G163"/>
    <mergeCell ref="B164:G164"/>
    <mergeCell ref="A24:A25"/>
    <mergeCell ref="B24:D25"/>
    <mergeCell ref="F24:H24"/>
    <mergeCell ref="F25:H25"/>
    <mergeCell ref="A20:A21"/>
    <mergeCell ref="B20:D21"/>
    <mergeCell ref="E21:H21"/>
    <mergeCell ref="A22:A23"/>
    <mergeCell ref="B22:D23"/>
    <mergeCell ref="F22:H22"/>
    <mergeCell ref="F23:H23"/>
    <mergeCell ref="B153:G153"/>
    <mergeCell ref="B154:G154"/>
    <mergeCell ref="B155:G155"/>
    <mergeCell ref="B156:G156"/>
    <mergeCell ref="B157:G157"/>
    <mergeCell ref="B158:G158"/>
    <mergeCell ref="B147:H147"/>
    <mergeCell ref="B148:G148"/>
    <mergeCell ref="B149:G149"/>
    <mergeCell ref="B150:G150"/>
    <mergeCell ref="B151:G151"/>
    <mergeCell ref="B152:G152"/>
    <mergeCell ref="B141:G141"/>
    <mergeCell ref="B142:G142"/>
    <mergeCell ref="B143:G143"/>
    <mergeCell ref="B144:G144"/>
    <mergeCell ref="A145:G145"/>
    <mergeCell ref="B146:H146"/>
    <mergeCell ref="B135:G135"/>
    <mergeCell ref="B136:G136"/>
    <mergeCell ref="B137:G137"/>
    <mergeCell ref="B138:G138"/>
    <mergeCell ref="B139:G139"/>
    <mergeCell ref="B140:G140"/>
    <mergeCell ref="B128:G128"/>
    <mergeCell ref="B129:G129"/>
    <mergeCell ref="B130:G130"/>
    <mergeCell ref="B131:G131"/>
    <mergeCell ref="B132:G132"/>
    <mergeCell ref="B133:G133"/>
    <mergeCell ref="B122:H122"/>
    <mergeCell ref="B123:H123"/>
    <mergeCell ref="B124:G124"/>
    <mergeCell ref="B125:G125"/>
    <mergeCell ref="B126:G126"/>
    <mergeCell ref="B127:G127"/>
    <mergeCell ref="B116:G116"/>
    <mergeCell ref="B117:G117"/>
    <mergeCell ref="B118:G118"/>
    <mergeCell ref="B119:G119"/>
    <mergeCell ref="B120:G120"/>
    <mergeCell ref="A121:G121"/>
    <mergeCell ref="B109:G109"/>
    <mergeCell ref="B111:G111"/>
    <mergeCell ref="B112:G112"/>
    <mergeCell ref="B113:G113"/>
    <mergeCell ref="B114:G114"/>
    <mergeCell ref="B115:G115"/>
    <mergeCell ref="B103:G103"/>
    <mergeCell ref="B104:G104"/>
    <mergeCell ref="B105:G105"/>
    <mergeCell ref="B106:G106"/>
    <mergeCell ref="B107:G107"/>
    <mergeCell ref="B108:G108"/>
    <mergeCell ref="A97:G97"/>
    <mergeCell ref="B98:H98"/>
    <mergeCell ref="B99:H99"/>
    <mergeCell ref="B100:G100"/>
    <mergeCell ref="B101:G101"/>
    <mergeCell ref="B102:G102"/>
    <mergeCell ref="B91:G91"/>
    <mergeCell ref="B92:G92"/>
    <mergeCell ref="B93:G93"/>
    <mergeCell ref="B94:G94"/>
    <mergeCell ref="B95:G95"/>
    <mergeCell ref="B96:G96"/>
    <mergeCell ref="B84:G84"/>
    <mergeCell ref="B85:G85"/>
    <mergeCell ref="B87:G87"/>
    <mergeCell ref="B88:G88"/>
    <mergeCell ref="B89:G89"/>
    <mergeCell ref="B90:G90"/>
    <mergeCell ref="B78:G78"/>
    <mergeCell ref="B79:G79"/>
    <mergeCell ref="B80:G80"/>
    <mergeCell ref="B81:G81"/>
    <mergeCell ref="B82:G82"/>
    <mergeCell ref="B83:G83"/>
    <mergeCell ref="B72:G72"/>
    <mergeCell ref="A73:G73"/>
    <mergeCell ref="B74:H74"/>
    <mergeCell ref="B75:H75"/>
    <mergeCell ref="B76:G76"/>
    <mergeCell ref="B77:G77"/>
    <mergeCell ref="B66:G66"/>
    <mergeCell ref="B67:G67"/>
    <mergeCell ref="B68:G68"/>
    <mergeCell ref="B69:G69"/>
    <mergeCell ref="B70:G70"/>
    <mergeCell ref="B71:G71"/>
    <mergeCell ref="B59:G59"/>
    <mergeCell ref="B60:G60"/>
    <mergeCell ref="B61:G61"/>
    <mergeCell ref="B63:G63"/>
    <mergeCell ref="B64:G64"/>
    <mergeCell ref="B65:G65"/>
    <mergeCell ref="B53:G53"/>
    <mergeCell ref="B54:G54"/>
    <mergeCell ref="B55:G55"/>
    <mergeCell ref="B56:G56"/>
    <mergeCell ref="B57:G57"/>
    <mergeCell ref="B58:G58"/>
    <mergeCell ref="B47:G47"/>
    <mergeCell ref="B48:G48"/>
    <mergeCell ref="A49:G49"/>
    <mergeCell ref="B50:H50"/>
    <mergeCell ref="B51:H51"/>
    <mergeCell ref="B52:G52"/>
    <mergeCell ref="B41:G41"/>
    <mergeCell ref="B42:G42"/>
    <mergeCell ref="B43:G43"/>
    <mergeCell ref="B44:G44"/>
    <mergeCell ref="B45:G45"/>
    <mergeCell ref="B46:G46"/>
    <mergeCell ref="B34:G34"/>
    <mergeCell ref="B35:G35"/>
    <mergeCell ref="B36:G36"/>
    <mergeCell ref="B37:G37"/>
    <mergeCell ref="B39:G39"/>
    <mergeCell ref="B40:G40"/>
    <mergeCell ref="B29:G29"/>
    <mergeCell ref="B30:G30"/>
    <mergeCell ref="B31:G31"/>
    <mergeCell ref="B32:G32"/>
    <mergeCell ref="B33:G33"/>
    <mergeCell ref="A7:A9"/>
    <mergeCell ref="B7:H9"/>
    <mergeCell ref="A10:A16"/>
    <mergeCell ref="B10:H10"/>
    <mergeCell ref="B11:H16"/>
    <mergeCell ref="B27:H27"/>
    <mergeCell ref="A1:H2"/>
    <mergeCell ref="A3:A4"/>
    <mergeCell ref="B3:C4"/>
    <mergeCell ref="D3:E4"/>
    <mergeCell ref="F3:H4"/>
    <mergeCell ref="B5:C5"/>
    <mergeCell ref="D5:E5"/>
    <mergeCell ref="F5:H5"/>
    <mergeCell ref="B28:G28"/>
    <mergeCell ref="B6:H6"/>
  </mergeCells>
  <conditionalFormatting sqref="B6:H6">
    <cfRule type="expression" dxfId="30" priority="1">
      <formula>B6&lt;&gt;""</formula>
    </cfRule>
  </conditionalFormatting>
  <pageMargins left="0.7" right="0.7" top="0.75" bottom="0.75" header="0.3" footer="0.3"/>
  <pageSetup scale="89" fitToHeight="0" orientation="landscape" r:id="rId1"/>
  <headerFooter>
    <oddHeader>&amp;L&amp;KFF0000(Exercise Name)&amp;R&amp;K000000&amp;D</oddHeader>
    <oddFooter xml:space="preserve">&amp;LExercise Evaluation Guide&amp;R&amp;KFF0000(Jurisdiction) </oddFooter>
  </headerFooter>
  <rowBreaks count="8" manualBreakCount="8">
    <brk id="26" max="16383" man="1"/>
    <brk id="50" max="16383" man="1"/>
    <brk id="74" max="16383" man="1"/>
    <brk id="98" max="16383" man="1"/>
    <brk id="122" max="16383" man="1"/>
    <brk id="146" max="16383" man="1"/>
    <brk id="157" max="16383" man="1"/>
    <brk id="169"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1B91082-BACA-44DA-9701-65C307404A68}">
          <x14:formula1>
            <xm:f>ENUM!$L$2:$L$6</xm:f>
          </x14:formula1>
          <xm:sqref>H48:H49 H92 H165 H29 H31 H33 H35 H37:H38 H40 H42 H44 H46 H53 H55 H57 H59 H61:H62 H64 H66 H96:H97 H77 H79 H81 H83 H85:H86 H88 H90 H70 H101 H103 H105 H107 H109:H110 H112 H114 H116 H118 H136 H125 H127 H129 H131 H133:H134 H94 H68 H72:H73 H120:H121 H167:H168 H149 H151 H153 H155 H157 H159 H161 H163 H144:H145 H138 H140 H142 H18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8A32E-8EEA-4678-B328-FDCBED077445}">
  <sheetPr>
    <tabColor theme="7" tint="0.39997558519241921"/>
    <pageSetUpPr fitToPage="1"/>
  </sheetPr>
  <dimension ref="A1:M172"/>
  <sheetViews>
    <sheetView view="pageLayout" zoomScaleNormal="100" zoomScaleSheetLayoutView="100" workbookViewId="0">
      <selection activeCell="C17" sqref="C17"/>
    </sheetView>
  </sheetViews>
  <sheetFormatPr defaultRowHeight="15"/>
  <cols>
    <col min="1" max="1" width="23.28515625" style="57" customWidth="1"/>
    <col min="2" max="2" width="17.85546875" customWidth="1"/>
    <col min="3" max="6" width="15.7109375" customWidth="1"/>
    <col min="7" max="7" width="23.85546875" customWidth="1"/>
    <col min="8" max="8" width="9.140625" style="57"/>
  </cols>
  <sheetData>
    <row r="1" spans="1:13">
      <c r="A1" s="399" t="s">
        <v>156</v>
      </c>
      <c r="B1" s="400"/>
      <c r="C1" s="400"/>
      <c r="D1" s="400"/>
      <c r="E1" s="400"/>
      <c r="F1" s="400"/>
      <c r="G1" s="400"/>
      <c r="H1" s="401"/>
      <c r="I1" s="3"/>
      <c r="J1" s="3"/>
      <c r="K1" s="3"/>
      <c r="L1" s="3"/>
      <c r="M1" s="3"/>
    </row>
    <row r="2" spans="1:13" ht="15.75" thickBot="1">
      <c r="A2" s="509"/>
      <c r="B2" s="430"/>
      <c r="C2" s="430"/>
      <c r="D2" s="430"/>
      <c r="E2" s="430"/>
      <c r="F2" s="430"/>
      <c r="G2" s="430"/>
      <c r="H2" s="431"/>
      <c r="I2" s="3"/>
      <c r="J2" s="3"/>
      <c r="K2" s="3"/>
      <c r="L2" s="3"/>
      <c r="M2" s="3"/>
    </row>
    <row r="3" spans="1:13">
      <c r="A3" s="507" t="s">
        <v>93</v>
      </c>
      <c r="B3" s="510" t="str">
        <f>'Notification Form'!F12&amp;""</f>
        <v/>
      </c>
      <c r="C3" s="511"/>
      <c r="D3" s="535" t="s">
        <v>335</v>
      </c>
      <c r="E3" s="536"/>
      <c r="F3" s="510" t="str">
        <f>'Notification Form'!F18&amp;""</f>
        <v/>
      </c>
      <c r="G3" s="539"/>
      <c r="H3" s="511"/>
      <c r="I3" s="1"/>
      <c r="J3" s="1"/>
      <c r="K3" s="1"/>
      <c r="L3" s="1"/>
      <c r="M3" s="1"/>
    </row>
    <row r="4" spans="1:13" ht="15.75" thickBot="1">
      <c r="A4" s="508"/>
      <c r="B4" s="512"/>
      <c r="C4" s="513"/>
      <c r="D4" s="537"/>
      <c r="E4" s="538"/>
      <c r="F4" s="512"/>
      <c r="G4" s="540"/>
      <c r="H4" s="513"/>
      <c r="I4" s="1"/>
      <c r="J4" s="1"/>
      <c r="K4" s="1"/>
      <c r="L4" s="1"/>
      <c r="M4" s="1"/>
    </row>
    <row r="5" spans="1:13" ht="28.7" customHeight="1" thickBot="1">
      <c r="A5" s="32" t="s">
        <v>101</v>
      </c>
      <c r="B5" s="514">
        <f>'Notification Form'!C22</f>
        <v>0</v>
      </c>
      <c r="C5" s="515"/>
      <c r="D5" s="543" t="s">
        <v>100</v>
      </c>
      <c r="E5" s="544"/>
      <c r="F5" s="541" t="str">
        <f>'Notification Form'!F21&amp;""</f>
        <v/>
      </c>
      <c r="G5" s="541"/>
      <c r="H5" s="542"/>
      <c r="I5" s="1"/>
      <c r="J5" s="1"/>
      <c r="K5" s="1"/>
      <c r="L5" s="1"/>
      <c r="M5" s="1"/>
    </row>
    <row r="6" spans="1:13" ht="36" customHeight="1" thickBot="1">
      <c r="A6" s="33" t="s">
        <v>368</v>
      </c>
      <c r="B6" s="545"/>
      <c r="C6" s="545"/>
      <c r="D6" s="545"/>
      <c r="E6" s="545"/>
      <c r="F6" s="545"/>
      <c r="G6" s="545"/>
      <c r="H6" s="546"/>
      <c r="I6" s="1"/>
      <c r="J6" s="1"/>
      <c r="K6" s="1"/>
      <c r="L6" s="1"/>
      <c r="M6" s="1"/>
    </row>
    <row r="7" spans="1:13">
      <c r="A7" s="507" t="s">
        <v>342</v>
      </c>
      <c r="B7" s="517" t="str">
        <f>"6. " &amp; 'Exercise Overview'!D22&amp;""</f>
        <v xml:space="preserve">6. </v>
      </c>
      <c r="C7" s="518"/>
      <c r="D7" s="518"/>
      <c r="E7" s="518"/>
      <c r="F7" s="518"/>
      <c r="G7" s="518"/>
      <c r="H7" s="519"/>
      <c r="I7" s="1"/>
      <c r="J7" s="1"/>
      <c r="K7" s="1"/>
      <c r="L7" s="1"/>
      <c r="M7" s="1"/>
    </row>
    <row r="8" spans="1:13">
      <c r="A8" s="516"/>
      <c r="B8" s="520"/>
      <c r="C8" s="521"/>
      <c r="D8" s="521"/>
      <c r="E8" s="521"/>
      <c r="F8" s="521"/>
      <c r="G8" s="521"/>
      <c r="H8" s="522"/>
      <c r="I8" s="1"/>
      <c r="J8" s="1"/>
      <c r="K8" s="1"/>
      <c r="L8" s="1"/>
      <c r="M8" s="1"/>
    </row>
    <row r="9" spans="1:13" ht="15.75" thickBot="1">
      <c r="A9" s="508"/>
      <c r="B9" s="523"/>
      <c r="C9" s="524"/>
      <c r="D9" s="524"/>
      <c r="E9" s="524"/>
      <c r="F9" s="524"/>
      <c r="G9" s="524"/>
      <c r="H9" s="525"/>
      <c r="I9" s="1"/>
      <c r="J9" s="1"/>
      <c r="K9" s="1"/>
      <c r="L9" s="1"/>
      <c r="M9" s="1"/>
    </row>
    <row r="10" spans="1:13" ht="18" customHeight="1">
      <c r="A10" s="507" t="s">
        <v>170</v>
      </c>
      <c r="B10" s="517" t="str">
        <f>"6. " &amp; 'Notification Form'!J17</f>
        <v xml:space="preserve">6. </v>
      </c>
      <c r="C10" s="518"/>
      <c r="D10" s="518"/>
      <c r="E10" s="518"/>
      <c r="F10" s="518"/>
      <c r="G10" s="518"/>
      <c r="H10" s="519"/>
      <c r="I10" s="1"/>
      <c r="J10" s="1"/>
      <c r="K10" s="1"/>
      <c r="L10" s="1"/>
      <c r="M10" s="1"/>
    </row>
    <row r="11" spans="1:13" ht="14.25" customHeight="1">
      <c r="A11" s="516"/>
      <c r="B11" s="529" t="e">
        <f>IF(ISBLANK(B10)," ",VLOOKUP('Notification Form'!J17,ENUM!$N$1:$O$32,2,FALSE))</f>
        <v>#N/A</v>
      </c>
      <c r="C11" s="530"/>
      <c r="D11" s="530"/>
      <c r="E11" s="530"/>
      <c r="F11" s="530"/>
      <c r="G11" s="530"/>
      <c r="H11" s="531"/>
      <c r="I11" s="1"/>
      <c r="J11" s="1"/>
      <c r="K11" s="1"/>
      <c r="L11" s="1"/>
      <c r="M11" s="1"/>
    </row>
    <row r="12" spans="1:13" ht="14.25" customHeight="1">
      <c r="A12" s="516"/>
      <c r="B12" s="529"/>
      <c r="C12" s="530"/>
      <c r="D12" s="530"/>
      <c r="E12" s="530"/>
      <c r="F12" s="530"/>
      <c r="G12" s="530"/>
      <c r="H12" s="531"/>
      <c r="I12" s="1"/>
      <c r="J12" s="1"/>
      <c r="K12" s="1"/>
      <c r="L12" s="1"/>
      <c r="M12" s="1"/>
    </row>
    <row r="13" spans="1:13" ht="14.25" customHeight="1">
      <c r="A13" s="516"/>
      <c r="B13" s="529"/>
      <c r="C13" s="530"/>
      <c r="D13" s="530"/>
      <c r="E13" s="530"/>
      <c r="F13" s="530"/>
      <c r="G13" s="530"/>
      <c r="H13" s="531"/>
      <c r="I13" s="1"/>
      <c r="J13" s="1"/>
      <c r="K13" s="1"/>
      <c r="L13" s="1"/>
      <c r="M13" s="1"/>
    </row>
    <row r="14" spans="1:13" ht="14.25" customHeight="1">
      <c r="A14" s="516"/>
      <c r="B14" s="529"/>
      <c r="C14" s="530"/>
      <c r="D14" s="530"/>
      <c r="E14" s="530"/>
      <c r="F14" s="530"/>
      <c r="G14" s="530"/>
      <c r="H14" s="531"/>
      <c r="I14" s="1"/>
      <c r="J14" s="1"/>
      <c r="K14" s="1"/>
      <c r="L14" s="1"/>
      <c r="M14" s="1"/>
    </row>
    <row r="15" spans="1:13" ht="14.25" customHeight="1">
      <c r="A15" s="516"/>
      <c r="B15" s="529"/>
      <c r="C15" s="530"/>
      <c r="D15" s="530"/>
      <c r="E15" s="530"/>
      <c r="F15" s="530"/>
      <c r="G15" s="530"/>
      <c r="H15" s="531"/>
      <c r="I15" s="1"/>
      <c r="J15" s="1"/>
      <c r="K15" s="1"/>
      <c r="L15" s="1"/>
      <c r="M15" s="1"/>
    </row>
    <row r="16" spans="1:13" ht="14.25" customHeight="1" thickBot="1">
      <c r="A16" s="508"/>
      <c r="B16" s="532"/>
      <c r="C16" s="533"/>
      <c r="D16" s="533"/>
      <c r="E16" s="533"/>
      <c r="F16" s="533"/>
      <c r="G16" s="533"/>
      <c r="H16" s="534"/>
      <c r="I16" s="1"/>
      <c r="J16" s="1"/>
      <c r="K16" s="1"/>
      <c r="L16" s="1"/>
      <c r="M16" s="1"/>
    </row>
    <row r="17" spans="1:13" ht="96" customHeight="1" thickBot="1">
      <c r="A17" s="222"/>
      <c r="B17" s="34"/>
      <c r="C17" s="34"/>
      <c r="D17" s="34"/>
      <c r="E17" s="34"/>
      <c r="F17" s="34"/>
      <c r="G17" s="34"/>
      <c r="H17" s="34"/>
      <c r="I17" s="1"/>
      <c r="J17" s="1"/>
      <c r="K17" s="1"/>
      <c r="L17" s="1"/>
      <c r="M17" s="1"/>
    </row>
    <row r="18" spans="1:13" ht="27" thickBot="1">
      <c r="A18" s="459" t="s">
        <v>163</v>
      </c>
      <c r="B18" s="460"/>
      <c r="C18" s="460"/>
      <c r="D18" s="460"/>
      <c r="E18" s="460"/>
      <c r="F18" s="460"/>
      <c r="G18" s="461"/>
      <c r="H18" s="100"/>
      <c r="I18" s="1"/>
      <c r="J18" s="1"/>
      <c r="K18" s="1"/>
      <c r="L18" s="1"/>
      <c r="M18" s="1"/>
    </row>
    <row r="19" spans="1:13" ht="15.75" thickBot="1">
      <c r="A19" s="50"/>
      <c r="B19" s="131"/>
      <c r="C19" s="131"/>
      <c r="D19" s="131"/>
      <c r="E19" s="131"/>
      <c r="F19" s="131"/>
      <c r="G19" s="131"/>
      <c r="H19" s="52"/>
      <c r="I19" s="1"/>
      <c r="J19" s="1"/>
      <c r="K19" s="1"/>
      <c r="L19" s="1"/>
      <c r="M19" s="1"/>
    </row>
    <row r="20" spans="1:13" ht="15.75" thickBot="1">
      <c r="A20" s="462" t="s">
        <v>164</v>
      </c>
      <c r="B20" s="464"/>
      <c r="C20" s="464"/>
      <c r="D20" s="464"/>
      <c r="E20" s="132"/>
      <c r="F20" s="132"/>
      <c r="G20" s="132"/>
      <c r="H20" s="54"/>
      <c r="I20" s="1"/>
      <c r="J20" s="1"/>
      <c r="K20" s="1"/>
      <c r="L20" s="1"/>
      <c r="M20" s="1"/>
    </row>
    <row r="21" spans="1:13" ht="18.75">
      <c r="A21" s="463"/>
      <c r="B21" s="465"/>
      <c r="C21" s="465"/>
      <c r="D21" s="465"/>
      <c r="E21" s="466" t="s">
        <v>166</v>
      </c>
      <c r="F21" s="467"/>
      <c r="G21" s="467"/>
      <c r="H21" s="468"/>
      <c r="I21" s="1"/>
      <c r="J21" s="1"/>
      <c r="K21" s="1"/>
      <c r="L21" s="1"/>
      <c r="M21" s="1"/>
    </row>
    <row r="22" spans="1:13">
      <c r="A22" s="469" t="s">
        <v>165</v>
      </c>
      <c r="B22" s="470"/>
      <c r="C22" s="470"/>
      <c r="D22" s="471"/>
      <c r="E22" s="55" t="s">
        <v>167</v>
      </c>
      <c r="F22" s="472" t="s">
        <v>346</v>
      </c>
      <c r="G22" s="473"/>
      <c r="H22" s="474"/>
      <c r="I22" s="1"/>
      <c r="J22" s="1"/>
      <c r="K22" s="1"/>
      <c r="L22" s="1"/>
      <c r="M22" s="1"/>
    </row>
    <row r="23" spans="1:13">
      <c r="A23" s="469"/>
      <c r="B23" s="470"/>
      <c r="C23" s="470"/>
      <c r="D23" s="471"/>
      <c r="E23" s="55" t="s">
        <v>113</v>
      </c>
      <c r="F23" s="472" t="s">
        <v>525</v>
      </c>
      <c r="G23" s="473"/>
      <c r="H23" s="474"/>
      <c r="I23" s="1"/>
      <c r="J23" s="1"/>
      <c r="K23" s="1"/>
      <c r="L23" s="1"/>
      <c r="M23" s="1"/>
    </row>
    <row r="24" spans="1:13">
      <c r="A24" s="475"/>
      <c r="B24" s="567"/>
      <c r="C24" s="567"/>
      <c r="D24" s="568"/>
      <c r="E24" s="55" t="s">
        <v>168</v>
      </c>
      <c r="F24" s="472" t="s">
        <v>347</v>
      </c>
      <c r="G24" s="473"/>
      <c r="H24" s="474"/>
      <c r="I24" s="1"/>
      <c r="J24" s="1"/>
      <c r="K24" s="1"/>
      <c r="L24" s="1"/>
      <c r="M24" s="1"/>
    </row>
    <row r="25" spans="1:13" ht="15.75" thickBot="1">
      <c r="A25" s="476"/>
      <c r="B25" s="569"/>
      <c r="C25" s="569"/>
      <c r="D25" s="570"/>
      <c r="E25" s="56" t="s">
        <v>169</v>
      </c>
      <c r="F25" s="481" t="s">
        <v>348</v>
      </c>
      <c r="G25" s="482"/>
      <c r="H25" s="483"/>
      <c r="I25" s="1"/>
      <c r="J25" s="1"/>
      <c r="K25" s="1"/>
      <c r="L25" s="1"/>
      <c r="M25" s="1"/>
    </row>
    <row r="26" spans="1:13" ht="22.5" customHeight="1" thickBot="1">
      <c r="A26" s="222"/>
      <c r="B26" s="34"/>
      <c r="C26" s="34"/>
      <c r="D26" s="34"/>
      <c r="E26" s="34"/>
      <c r="F26" s="34"/>
      <c r="G26" s="34"/>
      <c r="H26" s="34"/>
      <c r="I26" s="1"/>
      <c r="J26" s="1"/>
      <c r="K26" s="1"/>
      <c r="L26" s="1"/>
      <c r="M26" s="1"/>
    </row>
    <row r="27" spans="1:13" ht="30" customHeight="1">
      <c r="A27" s="35" t="s">
        <v>157</v>
      </c>
      <c r="B27" s="489"/>
      <c r="C27" s="489"/>
      <c r="D27" s="489"/>
      <c r="E27" s="489"/>
      <c r="F27" s="489"/>
      <c r="G27" s="489"/>
      <c r="H27" s="490"/>
      <c r="I27" s="1"/>
      <c r="J27" s="1"/>
      <c r="K27" s="1"/>
      <c r="L27" s="1"/>
      <c r="M27" s="1"/>
    </row>
    <row r="28" spans="1:13" ht="30" customHeight="1">
      <c r="A28" s="36" t="s">
        <v>344</v>
      </c>
      <c r="B28" s="493"/>
      <c r="C28" s="493"/>
      <c r="D28" s="493"/>
      <c r="E28" s="493"/>
      <c r="F28" s="493"/>
      <c r="G28" s="493"/>
      <c r="H28" s="37" t="s">
        <v>162</v>
      </c>
      <c r="I28" s="1"/>
      <c r="J28" s="1"/>
      <c r="K28" s="1"/>
      <c r="L28" s="1"/>
      <c r="M28" s="1"/>
    </row>
    <row r="29" spans="1:13" ht="59.25" customHeight="1">
      <c r="A29" s="36" t="s">
        <v>587</v>
      </c>
      <c r="B29" s="493"/>
      <c r="C29" s="493"/>
      <c r="D29" s="493"/>
      <c r="E29" s="493"/>
      <c r="F29" s="493"/>
      <c r="G29" s="493"/>
      <c r="H29" s="38"/>
      <c r="I29" s="1"/>
      <c r="J29" s="1"/>
      <c r="K29" s="1"/>
      <c r="L29" s="1"/>
      <c r="M29" s="1"/>
    </row>
    <row r="30" spans="1:13" ht="30" customHeight="1">
      <c r="A30" s="36" t="s">
        <v>277</v>
      </c>
      <c r="B30" s="493"/>
      <c r="C30" s="493"/>
      <c r="D30" s="493"/>
      <c r="E30" s="493"/>
      <c r="F30" s="493"/>
      <c r="G30" s="493"/>
      <c r="H30" s="37" t="s">
        <v>162</v>
      </c>
      <c r="I30" s="1"/>
      <c r="J30" s="1"/>
      <c r="K30" s="1"/>
      <c r="L30" s="1"/>
      <c r="M30" s="1"/>
    </row>
    <row r="31" spans="1:13" ht="59.25" customHeight="1">
      <c r="A31" s="36" t="s">
        <v>587</v>
      </c>
      <c r="B31" s="493"/>
      <c r="C31" s="493"/>
      <c r="D31" s="493"/>
      <c r="E31" s="493"/>
      <c r="F31" s="493"/>
      <c r="G31" s="493"/>
      <c r="H31" s="237"/>
      <c r="I31" s="1"/>
      <c r="J31" s="1"/>
      <c r="K31" s="1"/>
      <c r="L31" s="1"/>
      <c r="M31" s="1"/>
    </row>
    <row r="32" spans="1:13" ht="30" customHeight="1">
      <c r="A32" s="36" t="s">
        <v>521</v>
      </c>
      <c r="B32" s="493"/>
      <c r="C32" s="493"/>
      <c r="D32" s="493"/>
      <c r="E32" s="493"/>
      <c r="F32" s="493"/>
      <c r="G32" s="493"/>
      <c r="H32" s="37" t="s">
        <v>162</v>
      </c>
      <c r="I32" s="1"/>
      <c r="J32" s="1"/>
      <c r="K32" s="1"/>
      <c r="L32" s="1"/>
      <c r="M32" s="1"/>
    </row>
    <row r="33" spans="1:13" ht="59.25" customHeight="1">
      <c r="A33" s="36" t="s">
        <v>587</v>
      </c>
      <c r="B33" s="493"/>
      <c r="C33" s="493"/>
      <c r="D33" s="493"/>
      <c r="E33" s="493"/>
      <c r="F33" s="493"/>
      <c r="G33" s="493"/>
      <c r="H33" s="38"/>
      <c r="I33" s="1"/>
      <c r="J33" s="1"/>
      <c r="K33" s="1"/>
      <c r="L33" s="1"/>
      <c r="M33" s="1"/>
    </row>
    <row r="34" spans="1:13" ht="30" customHeight="1">
      <c r="A34" s="36" t="s">
        <v>278</v>
      </c>
      <c r="B34" s="493"/>
      <c r="C34" s="493"/>
      <c r="D34" s="493"/>
      <c r="E34" s="493"/>
      <c r="F34" s="493"/>
      <c r="G34" s="493"/>
      <c r="H34" s="37" t="s">
        <v>162</v>
      </c>
      <c r="I34" s="1"/>
      <c r="J34" s="1"/>
      <c r="K34" s="1"/>
      <c r="L34" s="1"/>
      <c r="M34" s="1"/>
    </row>
    <row r="35" spans="1:13" ht="59.25" customHeight="1">
      <c r="A35" s="36" t="s">
        <v>587</v>
      </c>
      <c r="B35" s="493"/>
      <c r="C35" s="493"/>
      <c r="D35" s="493"/>
      <c r="E35" s="493"/>
      <c r="F35" s="493"/>
      <c r="G35" s="493"/>
      <c r="H35" s="38"/>
      <c r="I35" s="1"/>
      <c r="J35" s="1"/>
      <c r="K35" s="1"/>
      <c r="L35" s="1"/>
      <c r="M35" s="1"/>
    </row>
    <row r="36" spans="1:13" ht="30" customHeight="1">
      <c r="A36" s="36" t="s">
        <v>522</v>
      </c>
      <c r="B36" s="493"/>
      <c r="C36" s="493"/>
      <c r="D36" s="493"/>
      <c r="E36" s="493"/>
      <c r="F36" s="493"/>
      <c r="G36" s="493"/>
      <c r="H36" s="37" t="s">
        <v>162</v>
      </c>
      <c r="I36" s="1"/>
      <c r="J36" s="1"/>
      <c r="K36" s="1"/>
      <c r="L36" s="1"/>
      <c r="M36" s="1"/>
    </row>
    <row r="37" spans="1:13" ht="59.25" customHeight="1" thickBot="1">
      <c r="A37" s="36" t="s">
        <v>587</v>
      </c>
      <c r="B37" s="494"/>
      <c r="C37" s="494"/>
      <c r="D37" s="494"/>
      <c r="E37" s="494"/>
      <c r="F37" s="494"/>
      <c r="G37" s="494"/>
      <c r="H37" s="45"/>
      <c r="I37" s="1"/>
      <c r="J37" s="1"/>
      <c r="K37" s="1"/>
      <c r="L37" s="1"/>
      <c r="M37" s="1"/>
    </row>
    <row r="38" spans="1:13" ht="59.25" customHeight="1" thickBot="1">
      <c r="A38" s="40"/>
      <c r="B38" s="224"/>
      <c r="C38" s="224"/>
      <c r="D38" s="224"/>
      <c r="E38" s="224"/>
      <c r="F38" s="224"/>
      <c r="G38" s="224"/>
      <c r="H38" s="225"/>
      <c r="I38" s="1"/>
      <c r="J38" s="1"/>
      <c r="K38" s="1"/>
      <c r="L38" s="1"/>
      <c r="M38" s="1"/>
    </row>
    <row r="39" spans="1:13" ht="30" customHeight="1">
      <c r="A39" s="43" t="s">
        <v>279</v>
      </c>
      <c r="B39" s="495"/>
      <c r="C39" s="495"/>
      <c r="D39" s="495"/>
      <c r="E39" s="495"/>
      <c r="F39" s="495"/>
      <c r="G39" s="495"/>
      <c r="H39" s="44" t="s">
        <v>162</v>
      </c>
      <c r="I39" s="1"/>
      <c r="J39" s="1"/>
      <c r="K39" s="1"/>
      <c r="L39" s="1"/>
      <c r="M39" s="1"/>
    </row>
    <row r="40" spans="1:13" ht="59.25" customHeight="1">
      <c r="A40" s="36" t="s">
        <v>587</v>
      </c>
      <c r="B40" s="493"/>
      <c r="C40" s="493"/>
      <c r="D40" s="493"/>
      <c r="E40" s="493"/>
      <c r="F40" s="493"/>
      <c r="G40" s="493"/>
      <c r="H40" s="38"/>
      <c r="I40" s="1"/>
      <c r="J40" s="1"/>
      <c r="K40" s="1"/>
      <c r="L40" s="1"/>
      <c r="M40" s="1"/>
    </row>
    <row r="41" spans="1:13" ht="30" customHeight="1">
      <c r="A41" s="36" t="s">
        <v>523</v>
      </c>
      <c r="B41" s="493"/>
      <c r="C41" s="493"/>
      <c r="D41" s="493"/>
      <c r="E41" s="493"/>
      <c r="F41" s="493"/>
      <c r="G41" s="493"/>
      <c r="H41" s="37" t="s">
        <v>162</v>
      </c>
      <c r="I41" s="1"/>
      <c r="J41" s="1"/>
      <c r="K41" s="1"/>
      <c r="L41" s="1"/>
      <c r="M41" s="1"/>
    </row>
    <row r="42" spans="1:13" ht="59.25" customHeight="1">
      <c r="A42" s="36" t="s">
        <v>587</v>
      </c>
      <c r="B42" s="493"/>
      <c r="C42" s="493"/>
      <c r="D42" s="493"/>
      <c r="E42" s="493"/>
      <c r="F42" s="493"/>
      <c r="G42" s="493"/>
      <c r="H42" s="38"/>
      <c r="I42" s="1"/>
      <c r="J42" s="1"/>
      <c r="K42" s="1"/>
      <c r="L42" s="1"/>
      <c r="M42" s="1"/>
    </row>
    <row r="43" spans="1:13" ht="30" customHeight="1">
      <c r="A43" s="36" t="s">
        <v>280</v>
      </c>
      <c r="B43" s="493"/>
      <c r="C43" s="493"/>
      <c r="D43" s="493"/>
      <c r="E43" s="493"/>
      <c r="F43" s="493"/>
      <c r="G43" s="493"/>
      <c r="H43" s="37" t="s">
        <v>162</v>
      </c>
      <c r="I43" s="1"/>
      <c r="J43" s="1"/>
      <c r="K43" s="1"/>
      <c r="L43" s="1"/>
      <c r="M43" s="1"/>
    </row>
    <row r="44" spans="1:13" ht="59.25" customHeight="1">
      <c r="A44" s="36" t="s">
        <v>587</v>
      </c>
      <c r="B44" s="493"/>
      <c r="C44" s="493"/>
      <c r="D44" s="493"/>
      <c r="E44" s="493"/>
      <c r="F44" s="493"/>
      <c r="G44" s="493"/>
      <c r="H44" s="38"/>
      <c r="I44" s="1"/>
      <c r="J44" s="1"/>
      <c r="K44" s="1"/>
      <c r="L44" s="1"/>
      <c r="M44" s="1"/>
    </row>
    <row r="45" spans="1:13" ht="30" customHeight="1">
      <c r="A45" s="36" t="s">
        <v>281</v>
      </c>
      <c r="B45" s="493"/>
      <c r="C45" s="493"/>
      <c r="D45" s="493"/>
      <c r="E45" s="493"/>
      <c r="F45" s="493"/>
      <c r="G45" s="493"/>
      <c r="H45" s="37" t="s">
        <v>162</v>
      </c>
      <c r="I45" s="1"/>
      <c r="J45" s="1"/>
      <c r="K45" s="1"/>
      <c r="L45" s="1"/>
      <c r="M45" s="1"/>
    </row>
    <row r="46" spans="1:13" ht="59.25" customHeight="1">
      <c r="A46" s="36" t="s">
        <v>587</v>
      </c>
      <c r="B46" s="493"/>
      <c r="C46" s="493"/>
      <c r="D46" s="493"/>
      <c r="E46" s="493"/>
      <c r="F46" s="493"/>
      <c r="G46" s="493"/>
      <c r="H46" s="38"/>
      <c r="I46" s="1"/>
      <c r="J46" s="1"/>
      <c r="K46" s="1"/>
      <c r="L46" s="1"/>
      <c r="M46" s="1"/>
    </row>
    <row r="47" spans="1:13" ht="30" customHeight="1">
      <c r="A47" s="36" t="s">
        <v>282</v>
      </c>
      <c r="B47" s="493"/>
      <c r="C47" s="493"/>
      <c r="D47" s="493"/>
      <c r="E47" s="493"/>
      <c r="F47" s="493"/>
      <c r="G47" s="493"/>
      <c r="H47" s="37" t="s">
        <v>162</v>
      </c>
      <c r="I47" s="1"/>
      <c r="J47" s="1"/>
      <c r="K47" s="1"/>
      <c r="L47" s="1"/>
      <c r="M47" s="1"/>
    </row>
    <row r="48" spans="1:13" ht="59.25" customHeight="1" thickBot="1">
      <c r="A48" s="36" t="s">
        <v>587</v>
      </c>
      <c r="B48" s="494"/>
      <c r="C48" s="494"/>
      <c r="D48" s="494"/>
      <c r="E48" s="494"/>
      <c r="F48" s="494"/>
      <c r="G48" s="494"/>
      <c r="H48" s="45"/>
      <c r="I48" s="1"/>
      <c r="J48" s="1"/>
      <c r="K48" s="1"/>
      <c r="L48" s="1"/>
      <c r="M48" s="1"/>
    </row>
    <row r="49" spans="1:13" ht="27" thickBot="1">
      <c r="A49" s="526" t="s">
        <v>283</v>
      </c>
      <c r="B49" s="527"/>
      <c r="C49" s="527"/>
      <c r="D49" s="527"/>
      <c r="E49" s="527"/>
      <c r="F49" s="527"/>
      <c r="G49" s="528"/>
      <c r="H49" s="99"/>
      <c r="I49" s="1"/>
      <c r="J49" s="1"/>
      <c r="K49" s="1"/>
      <c r="L49" s="1"/>
      <c r="M49" s="1"/>
    </row>
    <row r="50" spans="1:13" ht="60.75" customHeight="1" thickBot="1">
      <c r="A50" s="39" t="s">
        <v>524</v>
      </c>
      <c r="B50" s="484"/>
      <c r="C50" s="484"/>
      <c r="D50" s="484"/>
      <c r="E50" s="484"/>
      <c r="F50" s="484"/>
      <c r="G50" s="484"/>
      <c r="H50" s="497"/>
      <c r="I50" s="1"/>
      <c r="J50" s="1"/>
      <c r="K50" s="1"/>
      <c r="L50" s="1"/>
      <c r="M50" s="1"/>
    </row>
    <row r="51" spans="1:13" ht="38.25" customHeight="1">
      <c r="A51" s="35" t="s">
        <v>158</v>
      </c>
      <c r="B51" s="489"/>
      <c r="C51" s="489"/>
      <c r="D51" s="489"/>
      <c r="E51" s="489"/>
      <c r="F51" s="489"/>
      <c r="G51" s="489"/>
      <c r="H51" s="490"/>
      <c r="I51" s="1"/>
      <c r="J51" s="1"/>
      <c r="K51" s="1"/>
      <c r="L51" s="1"/>
      <c r="M51" s="1"/>
    </row>
    <row r="52" spans="1:13" ht="30" customHeight="1">
      <c r="A52" s="36" t="s">
        <v>344</v>
      </c>
      <c r="B52" s="493"/>
      <c r="C52" s="493"/>
      <c r="D52" s="493"/>
      <c r="E52" s="493"/>
      <c r="F52" s="493"/>
      <c r="G52" s="493"/>
      <c r="H52" s="37" t="s">
        <v>162</v>
      </c>
      <c r="I52" s="1"/>
      <c r="J52" s="1"/>
      <c r="K52" s="1"/>
      <c r="L52" s="1"/>
      <c r="M52" s="1"/>
    </row>
    <row r="53" spans="1:13" ht="59.25" customHeight="1">
      <c r="A53" s="36" t="s">
        <v>587</v>
      </c>
      <c r="B53" s="493"/>
      <c r="C53" s="493"/>
      <c r="D53" s="493"/>
      <c r="E53" s="493"/>
      <c r="F53" s="493"/>
      <c r="G53" s="493"/>
      <c r="H53" s="38"/>
      <c r="I53" s="1"/>
      <c r="J53" s="1"/>
      <c r="K53" s="1"/>
      <c r="L53" s="1"/>
      <c r="M53" s="1"/>
    </row>
    <row r="54" spans="1:13" ht="30" customHeight="1">
      <c r="A54" s="36" t="s">
        <v>277</v>
      </c>
      <c r="B54" s="493"/>
      <c r="C54" s="493"/>
      <c r="D54" s="493"/>
      <c r="E54" s="493"/>
      <c r="F54" s="493"/>
      <c r="G54" s="493"/>
      <c r="H54" s="37" t="s">
        <v>162</v>
      </c>
      <c r="I54" s="1"/>
      <c r="J54" s="1"/>
      <c r="K54" s="1"/>
      <c r="L54" s="1"/>
      <c r="M54" s="1"/>
    </row>
    <row r="55" spans="1:13" ht="59.25" customHeight="1">
      <c r="A55" s="36" t="s">
        <v>587</v>
      </c>
      <c r="B55" s="493"/>
      <c r="C55" s="493"/>
      <c r="D55" s="493"/>
      <c r="E55" s="493"/>
      <c r="F55" s="493"/>
      <c r="G55" s="493"/>
      <c r="H55" s="38"/>
      <c r="I55" s="1"/>
      <c r="J55" s="1"/>
      <c r="K55" s="1"/>
      <c r="L55" s="1"/>
      <c r="M55" s="1"/>
    </row>
    <row r="56" spans="1:13" ht="30" customHeight="1">
      <c r="A56" s="36" t="s">
        <v>521</v>
      </c>
      <c r="B56" s="493"/>
      <c r="C56" s="493"/>
      <c r="D56" s="493"/>
      <c r="E56" s="493"/>
      <c r="F56" s="493"/>
      <c r="G56" s="493"/>
      <c r="H56" s="37" t="s">
        <v>162</v>
      </c>
      <c r="I56" s="1"/>
      <c r="J56" s="1"/>
      <c r="K56" s="1"/>
      <c r="L56" s="1"/>
      <c r="M56" s="1"/>
    </row>
    <row r="57" spans="1:13" ht="59.25" customHeight="1">
      <c r="A57" s="36" t="s">
        <v>587</v>
      </c>
      <c r="B57" s="493"/>
      <c r="C57" s="493"/>
      <c r="D57" s="493"/>
      <c r="E57" s="493"/>
      <c r="F57" s="493"/>
      <c r="G57" s="493"/>
      <c r="H57" s="38"/>
      <c r="I57" s="1"/>
      <c r="J57" s="1"/>
      <c r="K57" s="1"/>
      <c r="L57" s="1"/>
      <c r="M57" s="1"/>
    </row>
    <row r="58" spans="1:13" ht="30" customHeight="1">
      <c r="A58" s="36" t="s">
        <v>278</v>
      </c>
      <c r="B58" s="493"/>
      <c r="C58" s="493"/>
      <c r="D58" s="493"/>
      <c r="E58" s="493"/>
      <c r="F58" s="493"/>
      <c r="G58" s="493"/>
      <c r="H58" s="37" t="s">
        <v>162</v>
      </c>
      <c r="I58" s="1"/>
      <c r="J58" s="1"/>
      <c r="K58" s="1"/>
      <c r="L58" s="1"/>
      <c r="M58" s="1"/>
    </row>
    <row r="59" spans="1:13" ht="59.25" customHeight="1">
      <c r="A59" s="36" t="s">
        <v>587</v>
      </c>
      <c r="B59" s="493"/>
      <c r="C59" s="493"/>
      <c r="D59" s="493"/>
      <c r="E59" s="493"/>
      <c r="F59" s="493"/>
      <c r="G59" s="493"/>
      <c r="H59" s="38"/>
      <c r="I59" s="1"/>
      <c r="J59" s="1"/>
      <c r="K59" s="1"/>
      <c r="L59" s="1"/>
      <c r="M59" s="1"/>
    </row>
    <row r="60" spans="1:13" ht="30" customHeight="1">
      <c r="A60" s="36" t="s">
        <v>522</v>
      </c>
      <c r="B60" s="493"/>
      <c r="C60" s="493"/>
      <c r="D60" s="493"/>
      <c r="E60" s="493"/>
      <c r="F60" s="493"/>
      <c r="G60" s="493"/>
      <c r="H60" s="37" t="s">
        <v>162</v>
      </c>
      <c r="I60" s="1"/>
      <c r="J60" s="1"/>
      <c r="K60" s="1"/>
      <c r="L60" s="1"/>
      <c r="M60" s="1"/>
    </row>
    <row r="61" spans="1:13" ht="59.25" customHeight="1" thickBot="1">
      <c r="A61" s="36" t="s">
        <v>587</v>
      </c>
      <c r="B61" s="494"/>
      <c r="C61" s="494"/>
      <c r="D61" s="494"/>
      <c r="E61" s="494"/>
      <c r="F61" s="494"/>
      <c r="G61" s="494"/>
      <c r="H61" s="45"/>
      <c r="I61" s="1"/>
      <c r="J61" s="1"/>
      <c r="K61" s="1"/>
      <c r="L61" s="1"/>
      <c r="M61" s="1"/>
    </row>
    <row r="62" spans="1:13" ht="59.25" customHeight="1" thickBot="1">
      <c r="A62" s="40"/>
      <c r="B62" s="130"/>
      <c r="C62" s="130"/>
      <c r="D62" s="130"/>
      <c r="E62" s="130"/>
      <c r="F62" s="130"/>
      <c r="G62" s="130"/>
      <c r="H62" s="42"/>
      <c r="I62" s="1"/>
      <c r="J62" s="1"/>
      <c r="K62" s="1"/>
      <c r="L62" s="1"/>
      <c r="M62" s="1"/>
    </row>
    <row r="63" spans="1:13" ht="30" customHeight="1">
      <c r="A63" s="43" t="s">
        <v>279</v>
      </c>
      <c r="B63" s="495"/>
      <c r="C63" s="495"/>
      <c r="D63" s="495"/>
      <c r="E63" s="495"/>
      <c r="F63" s="495"/>
      <c r="G63" s="495"/>
      <c r="H63" s="44" t="s">
        <v>162</v>
      </c>
      <c r="I63" s="1"/>
      <c r="J63" s="1"/>
      <c r="K63" s="1"/>
      <c r="L63" s="1"/>
      <c r="M63" s="1"/>
    </row>
    <row r="64" spans="1:13" ht="59.25" customHeight="1">
      <c r="A64" s="36" t="s">
        <v>587</v>
      </c>
      <c r="B64" s="493"/>
      <c r="C64" s="493"/>
      <c r="D64" s="493"/>
      <c r="E64" s="493"/>
      <c r="F64" s="493"/>
      <c r="G64" s="493"/>
      <c r="H64" s="38"/>
      <c r="I64" s="1"/>
      <c r="J64" s="1"/>
      <c r="K64" s="1"/>
      <c r="L64" s="1"/>
      <c r="M64" s="1"/>
    </row>
    <row r="65" spans="1:13" ht="30" customHeight="1">
      <c r="A65" s="36" t="s">
        <v>523</v>
      </c>
      <c r="B65" s="493"/>
      <c r="C65" s="493"/>
      <c r="D65" s="493"/>
      <c r="E65" s="493"/>
      <c r="F65" s="493"/>
      <c r="G65" s="493"/>
      <c r="H65" s="37" t="s">
        <v>162</v>
      </c>
      <c r="I65" s="1"/>
      <c r="J65" s="1"/>
      <c r="K65" s="1"/>
      <c r="L65" s="1"/>
      <c r="M65" s="1"/>
    </row>
    <row r="66" spans="1:13" ht="59.25" customHeight="1">
      <c r="A66" s="36" t="s">
        <v>587</v>
      </c>
      <c r="B66" s="493"/>
      <c r="C66" s="493"/>
      <c r="D66" s="493"/>
      <c r="E66" s="493"/>
      <c r="F66" s="493"/>
      <c r="G66" s="493"/>
      <c r="H66" s="38"/>
      <c r="I66" s="1"/>
      <c r="J66" s="1"/>
      <c r="K66" s="1"/>
      <c r="L66" s="1"/>
      <c r="M66" s="1"/>
    </row>
    <row r="67" spans="1:13" ht="30" customHeight="1">
      <c r="A67" s="36" t="s">
        <v>280</v>
      </c>
      <c r="B67" s="493"/>
      <c r="C67" s="493"/>
      <c r="D67" s="493"/>
      <c r="E67" s="493"/>
      <c r="F67" s="493"/>
      <c r="G67" s="493"/>
      <c r="H67" s="37" t="s">
        <v>162</v>
      </c>
      <c r="I67" s="1"/>
      <c r="J67" s="1"/>
      <c r="K67" s="1"/>
      <c r="L67" s="1"/>
      <c r="M67" s="1"/>
    </row>
    <row r="68" spans="1:13" ht="59.25" customHeight="1">
      <c r="A68" s="36" t="s">
        <v>587</v>
      </c>
      <c r="B68" s="493"/>
      <c r="C68" s="493"/>
      <c r="D68" s="493"/>
      <c r="E68" s="493"/>
      <c r="F68" s="493"/>
      <c r="G68" s="493"/>
      <c r="H68" s="38"/>
      <c r="I68" s="1"/>
      <c r="J68" s="1"/>
      <c r="K68" s="1"/>
      <c r="L68" s="1"/>
      <c r="M68" s="1"/>
    </row>
    <row r="69" spans="1:13" ht="30" customHeight="1">
      <c r="A69" s="36" t="s">
        <v>281</v>
      </c>
      <c r="B69" s="493"/>
      <c r="C69" s="493"/>
      <c r="D69" s="493"/>
      <c r="E69" s="493"/>
      <c r="F69" s="493"/>
      <c r="G69" s="493"/>
      <c r="H69" s="37" t="s">
        <v>162</v>
      </c>
      <c r="I69" s="1"/>
      <c r="J69" s="1"/>
      <c r="K69" s="1"/>
      <c r="L69" s="1"/>
      <c r="M69" s="1"/>
    </row>
    <row r="70" spans="1:13" ht="59.25" customHeight="1">
      <c r="A70" s="36" t="s">
        <v>587</v>
      </c>
      <c r="B70" s="493"/>
      <c r="C70" s="493"/>
      <c r="D70" s="493"/>
      <c r="E70" s="493"/>
      <c r="F70" s="493"/>
      <c r="G70" s="493"/>
      <c r="H70" s="38"/>
      <c r="I70" s="1"/>
      <c r="J70" s="1"/>
      <c r="K70" s="1"/>
      <c r="L70" s="1"/>
      <c r="M70" s="1"/>
    </row>
    <row r="71" spans="1:13" ht="30" customHeight="1">
      <c r="A71" s="36" t="s">
        <v>282</v>
      </c>
      <c r="B71" s="493"/>
      <c r="C71" s="493"/>
      <c r="D71" s="493"/>
      <c r="E71" s="493"/>
      <c r="F71" s="493"/>
      <c r="G71" s="493"/>
      <c r="H71" s="37" t="s">
        <v>162</v>
      </c>
      <c r="I71" s="1"/>
      <c r="J71" s="1"/>
      <c r="K71" s="1"/>
      <c r="L71" s="1"/>
      <c r="M71" s="1"/>
    </row>
    <row r="72" spans="1:13" ht="59.25" customHeight="1" thickBot="1">
      <c r="A72" s="36" t="s">
        <v>587</v>
      </c>
      <c r="B72" s="494"/>
      <c r="C72" s="494"/>
      <c r="D72" s="494"/>
      <c r="E72" s="494"/>
      <c r="F72" s="494"/>
      <c r="G72" s="494"/>
      <c r="H72" s="45"/>
      <c r="I72" s="1"/>
      <c r="J72" s="1"/>
      <c r="K72" s="1"/>
      <c r="L72" s="1"/>
      <c r="M72" s="1"/>
    </row>
    <row r="73" spans="1:13" ht="27" thickBot="1">
      <c r="A73" s="526" t="s">
        <v>283</v>
      </c>
      <c r="B73" s="527"/>
      <c r="C73" s="527"/>
      <c r="D73" s="527"/>
      <c r="E73" s="527"/>
      <c r="F73" s="527"/>
      <c r="G73" s="528"/>
      <c r="H73" s="99"/>
      <c r="I73" s="1"/>
      <c r="J73" s="1"/>
      <c r="K73" s="1"/>
      <c r="L73" s="1"/>
      <c r="M73" s="1"/>
    </row>
    <row r="74" spans="1:13" ht="60.75" customHeight="1" thickBot="1">
      <c r="A74" s="39" t="s">
        <v>524</v>
      </c>
      <c r="B74" s="484"/>
      <c r="C74" s="484"/>
      <c r="D74" s="484"/>
      <c r="E74" s="484"/>
      <c r="F74" s="484"/>
      <c r="G74" s="484"/>
      <c r="H74" s="497"/>
      <c r="I74" s="1"/>
      <c r="J74" s="1"/>
      <c r="K74" s="1"/>
      <c r="L74" s="1"/>
      <c r="M74" s="1"/>
    </row>
    <row r="75" spans="1:13" ht="30" customHeight="1">
      <c r="A75" s="35" t="s">
        <v>159</v>
      </c>
      <c r="B75" s="489"/>
      <c r="C75" s="489"/>
      <c r="D75" s="489"/>
      <c r="E75" s="489"/>
      <c r="F75" s="489"/>
      <c r="G75" s="489"/>
      <c r="H75" s="490"/>
      <c r="I75" s="1"/>
      <c r="J75" s="1"/>
      <c r="K75" s="1"/>
      <c r="L75" s="1"/>
      <c r="M75" s="1"/>
    </row>
    <row r="76" spans="1:13" ht="30" customHeight="1">
      <c r="A76" s="36" t="s">
        <v>344</v>
      </c>
      <c r="B76" s="493"/>
      <c r="C76" s="493"/>
      <c r="D76" s="493"/>
      <c r="E76" s="493"/>
      <c r="F76" s="493"/>
      <c r="G76" s="493"/>
      <c r="H76" s="37" t="s">
        <v>162</v>
      </c>
      <c r="I76" s="1"/>
      <c r="J76" s="1"/>
      <c r="K76" s="1"/>
      <c r="L76" s="1"/>
      <c r="M76" s="1"/>
    </row>
    <row r="77" spans="1:13" ht="59.25" customHeight="1">
      <c r="A77" s="36" t="s">
        <v>587</v>
      </c>
      <c r="B77" s="493"/>
      <c r="C77" s="493"/>
      <c r="D77" s="493"/>
      <c r="E77" s="493"/>
      <c r="F77" s="493"/>
      <c r="G77" s="493"/>
      <c r="H77" s="38"/>
      <c r="I77" s="1"/>
      <c r="J77" s="1"/>
      <c r="K77" s="1"/>
      <c r="L77" s="1"/>
      <c r="M77" s="1"/>
    </row>
    <row r="78" spans="1:13" ht="30" customHeight="1">
      <c r="A78" s="36" t="s">
        <v>277</v>
      </c>
      <c r="B78" s="493"/>
      <c r="C78" s="493"/>
      <c r="D78" s="493"/>
      <c r="E78" s="493"/>
      <c r="F78" s="493"/>
      <c r="G78" s="493"/>
      <c r="H78" s="37" t="s">
        <v>162</v>
      </c>
      <c r="I78" s="1"/>
      <c r="J78" s="1"/>
      <c r="K78" s="1"/>
      <c r="L78" s="1"/>
      <c r="M78" s="1"/>
    </row>
    <row r="79" spans="1:13" ht="59.25" customHeight="1">
      <c r="A79" s="36" t="s">
        <v>587</v>
      </c>
      <c r="B79" s="493"/>
      <c r="C79" s="493"/>
      <c r="D79" s="493"/>
      <c r="E79" s="493"/>
      <c r="F79" s="493"/>
      <c r="G79" s="493"/>
      <c r="H79" s="38"/>
      <c r="I79" s="1"/>
      <c r="J79" s="1"/>
      <c r="K79" s="1"/>
      <c r="L79" s="1"/>
      <c r="M79" s="1"/>
    </row>
    <row r="80" spans="1:13" ht="30" customHeight="1">
      <c r="A80" s="36" t="s">
        <v>521</v>
      </c>
      <c r="B80" s="493"/>
      <c r="C80" s="493"/>
      <c r="D80" s="493"/>
      <c r="E80" s="493"/>
      <c r="F80" s="493"/>
      <c r="G80" s="493"/>
      <c r="H80" s="37" t="s">
        <v>162</v>
      </c>
      <c r="I80" s="1"/>
      <c r="J80" s="1"/>
      <c r="K80" s="1"/>
      <c r="L80" s="1"/>
      <c r="M80" s="1"/>
    </row>
    <row r="81" spans="1:13" ht="59.25" customHeight="1">
      <c r="A81" s="36" t="s">
        <v>587</v>
      </c>
      <c r="B81" s="585"/>
      <c r="C81" s="585"/>
      <c r="D81" s="585"/>
      <c r="E81" s="585"/>
      <c r="F81" s="585"/>
      <c r="G81" s="585"/>
      <c r="H81" s="38"/>
      <c r="I81" s="1"/>
      <c r="J81" s="1"/>
      <c r="K81" s="1"/>
      <c r="L81" s="1"/>
      <c r="M81" s="1"/>
    </row>
    <row r="82" spans="1:13" ht="30" customHeight="1">
      <c r="A82" s="36" t="s">
        <v>278</v>
      </c>
      <c r="B82" s="493"/>
      <c r="C82" s="493"/>
      <c r="D82" s="493"/>
      <c r="E82" s="493"/>
      <c r="F82" s="493"/>
      <c r="G82" s="493"/>
      <c r="H82" s="37" t="s">
        <v>162</v>
      </c>
      <c r="I82" s="1"/>
      <c r="J82" s="1"/>
      <c r="K82" s="1"/>
      <c r="L82" s="1"/>
      <c r="M82" s="1"/>
    </row>
    <row r="83" spans="1:13" ht="59.25" customHeight="1">
      <c r="A83" s="36" t="s">
        <v>587</v>
      </c>
      <c r="B83" s="493"/>
      <c r="C83" s="493"/>
      <c r="D83" s="493"/>
      <c r="E83" s="493"/>
      <c r="F83" s="493"/>
      <c r="G83" s="493"/>
      <c r="H83" s="38"/>
      <c r="I83" s="1"/>
      <c r="J83" s="1"/>
      <c r="K83" s="1"/>
      <c r="L83" s="1"/>
      <c r="M83" s="1"/>
    </row>
    <row r="84" spans="1:13" ht="30" customHeight="1">
      <c r="A84" s="36" t="s">
        <v>522</v>
      </c>
      <c r="B84" s="493"/>
      <c r="C84" s="493"/>
      <c r="D84" s="493"/>
      <c r="E84" s="493"/>
      <c r="F84" s="493"/>
      <c r="G84" s="493"/>
      <c r="H84" s="37" t="s">
        <v>162</v>
      </c>
      <c r="I84" s="1"/>
      <c r="J84" s="1"/>
      <c r="K84" s="1"/>
      <c r="L84" s="1"/>
      <c r="M84" s="1"/>
    </row>
    <row r="85" spans="1:13" ht="59.25" customHeight="1" thickBot="1">
      <c r="A85" s="36" t="s">
        <v>587</v>
      </c>
      <c r="B85" s="494"/>
      <c r="C85" s="494"/>
      <c r="D85" s="494"/>
      <c r="E85" s="494"/>
      <c r="F85" s="494"/>
      <c r="G85" s="494"/>
      <c r="H85" s="45"/>
      <c r="I85" s="1"/>
      <c r="J85" s="1"/>
      <c r="K85" s="1"/>
      <c r="L85" s="1"/>
      <c r="M85" s="1"/>
    </row>
    <row r="86" spans="1:13" ht="59.25" customHeight="1" thickBot="1">
      <c r="A86" s="40"/>
      <c r="B86" s="130"/>
      <c r="C86" s="130"/>
      <c r="D86" s="130"/>
      <c r="E86" s="130"/>
      <c r="F86" s="130"/>
      <c r="G86" s="130"/>
      <c r="H86" s="42"/>
      <c r="I86" s="1"/>
      <c r="J86" s="1"/>
      <c r="K86" s="1"/>
      <c r="L86" s="1"/>
      <c r="M86" s="1"/>
    </row>
    <row r="87" spans="1:13" ht="30" customHeight="1">
      <c r="A87" s="43" t="s">
        <v>279</v>
      </c>
      <c r="B87" s="495"/>
      <c r="C87" s="495"/>
      <c r="D87" s="495"/>
      <c r="E87" s="495"/>
      <c r="F87" s="495"/>
      <c r="G87" s="495"/>
      <c r="H87" s="44" t="s">
        <v>162</v>
      </c>
      <c r="I87" s="1"/>
      <c r="J87" s="1"/>
      <c r="K87" s="1"/>
      <c r="L87" s="1"/>
      <c r="M87" s="1"/>
    </row>
    <row r="88" spans="1:13" ht="59.25" customHeight="1">
      <c r="A88" s="36" t="s">
        <v>587</v>
      </c>
      <c r="B88" s="493"/>
      <c r="C88" s="493"/>
      <c r="D88" s="493"/>
      <c r="E88" s="493"/>
      <c r="F88" s="493"/>
      <c r="G88" s="493"/>
      <c r="H88" s="38"/>
      <c r="I88" s="1"/>
      <c r="J88" s="1"/>
      <c r="K88" s="1"/>
      <c r="L88" s="1"/>
      <c r="M88" s="1"/>
    </row>
    <row r="89" spans="1:13" ht="30" customHeight="1">
      <c r="A89" s="36" t="s">
        <v>523</v>
      </c>
      <c r="B89" s="493"/>
      <c r="C89" s="493"/>
      <c r="D89" s="493"/>
      <c r="E89" s="493"/>
      <c r="F89" s="493"/>
      <c r="G89" s="493"/>
      <c r="H89" s="37" t="s">
        <v>162</v>
      </c>
      <c r="I89" s="1"/>
      <c r="J89" s="1"/>
      <c r="K89" s="1"/>
      <c r="L89" s="1"/>
      <c r="M89" s="1"/>
    </row>
    <row r="90" spans="1:13" ht="59.25" customHeight="1">
      <c r="A90" s="36" t="s">
        <v>587</v>
      </c>
      <c r="B90" s="493"/>
      <c r="C90" s="493"/>
      <c r="D90" s="493"/>
      <c r="E90" s="493"/>
      <c r="F90" s="493"/>
      <c r="G90" s="493"/>
      <c r="H90" s="38"/>
      <c r="I90" s="1"/>
      <c r="J90" s="1"/>
      <c r="K90" s="1"/>
      <c r="L90" s="1"/>
      <c r="M90" s="1"/>
    </row>
    <row r="91" spans="1:13" ht="30" customHeight="1">
      <c r="A91" s="36" t="s">
        <v>280</v>
      </c>
      <c r="B91" s="493"/>
      <c r="C91" s="493"/>
      <c r="D91" s="493"/>
      <c r="E91" s="493"/>
      <c r="F91" s="493"/>
      <c r="G91" s="493"/>
      <c r="H91" s="37" t="s">
        <v>162</v>
      </c>
      <c r="I91" s="1"/>
      <c r="J91" s="1"/>
      <c r="K91" s="1"/>
      <c r="L91" s="1"/>
      <c r="M91" s="1"/>
    </row>
    <row r="92" spans="1:13" ht="59.25" customHeight="1">
      <c r="A92" s="36" t="s">
        <v>587</v>
      </c>
      <c r="B92" s="586"/>
      <c r="C92" s="586"/>
      <c r="D92" s="586"/>
      <c r="E92" s="586"/>
      <c r="F92" s="586"/>
      <c r="G92" s="586"/>
      <c r="H92" s="38"/>
      <c r="I92" s="1"/>
      <c r="J92" s="1"/>
      <c r="K92" s="1"/>
      <c r="L92" s="1"/>
      <c r="M92" s="1"/>
    </row>
    <row r="93" spans="1:13" ht="30" customHeight="1">
      <c r="A93" s="36" t="s">
        <v>281</v>
      </c>
      <c r="B93" s="493"/>
      <c r="C93" s="493"/>
      <c r="D93" s="493"/>
      <c r="E93" s="493"/>
      <c r="F93" s="493"/>
      <c r="G93" s="493"/>
      <c r="H93" s="37" t="s">
        <v>162</v>
      </c>
      <c r="I93" s="1"/>
      <c r="J93" s="1"/>
      <c r="K93" s="1"/>
      <c r="L93" s="1"/>
      <c r="M93" s="1"/>
    </row>
    <row r="94" spans="1:13" ht="59.25" customHeight="1">
      <c r="A94" s="36" t="s">
        <v>587</v>
      </c>
      <c r="B94" s="493"/>
      <c r="C94" s="493"/>
      <c r="D94" s="493"/>
      <c r="E94" s="493"/>
      <c r="F94" s="493"/>
      <c r="G94" s="493"/>
      <c r="H94" s="38"/>
      <c r="I94" s="1"/>
      <c r="J94" s="1"/>
      <c r="K94" s="1"/>
      <c r="L94" s="1"/>
      <c r="M94" s="1"/>
    </row>
    <row r="95" spans="1:13" ht="30" customHeight="1">
      <c r="A95" s="36" t="s">
        <v>282</v>
      </c>
      <c r="B95" s="493"/>
      <c r="C95" s="493"/>
      <c r="D95" s="493"/>
      <c r="E95" s="493"/>
      <c r="F95" s="493"/>
      <c r="G95" s="493"/>
      <c r="H95" s="37" t="s">
        <v>162</v>
      </c>
      <c r="I95" s="1"/>
      <c r="J95" s="1"/>
      <c r="K95" s="1"/>
      <c r="L95" s="1"/>
      <c r="M95" s="1"/>
    </row>
    <row r="96" spans="1:13" ht="59.25" customHeight="1" thickBot="1">
      <c r="A96" s="36" t="s">
        <v>587</v>
      </c>
      <c r="B96" s="494"/>
      <c r="C96" s="494"/>
      <c r="D96" s="494"/>
      <c r="E96" s="494"/>
      <c r="F96" s="494"/>
      <c r="G96" s="494"/>
      <c r="H96" s="45"/>
      <c r="I96" s="1"/>
      <c r="J96" s="1"/>
      <c r="K96" s="1"/>
      <c r="L96" s="1"/>
      <c r="M96" s="1"/>
    </row>
    <row r="97" spans="1:13" ht="26.25" thickBot="1">
      <c r="A97" s="526" t="s">
        <v>283</v>
      </c>
      <c r="B97" s="527"/>
      <c r="C97" s="527"/>
      <c r="D97" s="527"/>
      <c r="E97" s="527"/>
      <c r="F97" s="527"/>
      <c r="G97" s="528"/>
      <c r="H97" s="101"/>
      <c r="I97" s="1"/>
      <c r="J97" s="1"/>
      <c r="K97" s="1"/>
      <c r="L97" s="1"/>
      <c r="M97" s="1"/>
    </row>
    <row r="98" spans="1:13" ht="60.75" customHeight="1" thickBot="1">
      <c r="A98" s="39" t="s">
        <v>524</v>
      </c>
      <c r="B98" s="484"/>
      <c r="C98" s="484"/>
      <c r="D98" s="484"/>
      <c r="E98" s="484"/>
      <c r="F98" s="484"/>
      <c r="G98" s="484"/>
      <c r="H98" s="497"/>
      <c r="I98" s="1"/>
      <c r="J98" s="1"/>
      <c r="K98" s="1"/>
      <c r="L98" s="1"/>
      <c r="M98" s="1"/>
    </row>
    <row r="99" spans="1:13" ht="30" customHeight="1">
      <c r="A99" s="35" t="s">
        <v>160</v>
      </c>
      <c r="B99" s="489"/>
      <c r="C99" s="489"/>
      <c r="D99" s="489"/>
      <c r="E99" s="489"/>
      <c r="F99" s="489"/>
      <c r="G99" s="489"/>
      <c r="H99" s="490"/>
      <c r="I99" s="1"/>
      <c r="J99" s="1"/>
      <c r="K99" s="1"/>
      <c r="L99" s="1"/>
      <c r="M99" s="1"/>
    </row>
    <row r="100" spans="1:13" ht="30" customHeight="1">
      <c r="A100" s="36" t="s">
        <v>344</v>
      </c>
      <c r="B100" s="493"/>
      <c r="C100" s="493"/>
      <c r="D100" s="493"/>
      <c r="E100" s="493"/>
      <c r="F100" s="493"/>
      <c r="G100" s="493"/>
      <c r="H100" s="37" t="s">
        <v>162</v>
      </c>
      <c r="I100" s="1"/>
      <c r="J100" s="1"/>
      <c r="K100" s="1"/>
      <c r="L100" s="1"/>
      <c r="M100" s="1"/>
    </row>
    <row r="101" spans="1:13" ht="59.25" customHeight="1">
      <c r="A101" s="36" t="s">
        <v>587</v>
      </c>
      <c r="B101" s="493"/>
      <c r="C101" s="493"/>
      <c r="D101" s="493"/>
      <c r="E101" s="493"/>
      <c r="F101" s="493"/>
      <c r="G101" s="493"/>
      <c r="H101" s="38"/>
      <c r="I101" s="1"/>
      <c r="J101" s="1"/>
      <c r="K101" s="1"/>
      <c r="L101" s="1"/>
      <c r="M101" s="1"/>
    </row>
    <row r="102" spans="1:13" ht="30" customHeight="1">
      <c r="A102" s="36" t="s">
        <v>277</v>
      </c>
      <c r="B102" s="493"/>
      <c r="C102" s="493"/>
      <c r="D102" s="493"/>
      <c r="E102" s="493"/>
      <c r="F102" s="493"/>
      <c r="G102" s="493"/>
      <c r="H102" s="37" t="s">
        <v>162</v>
      </c>
      <c r="I102" s="1"/>
      <c r="J102" s="1"/>
      <c r="K102" s="1"/>
      <c r="L102" s="1"/>
      <c r="M102" s="1"/>
    </row>
    <row r="103" spans="1:13" ht="59.25" customHeight="1">
      <c r="A103" s="36" t="s">
        <v>587</v>
      </c>
      <c r="B103" s="493"/>
      <c r="C103" s="493"/>
      <c r="D103" s="493"/>
      <c r="E103" s="493"/>
      <c r="F103" s="493"/>
      <c r="G103" s="493"/>
      <c r="H103" s="38"/>
      <c r="I103" s="1"/>
      <c r="J103" s="1"/>
      <c r="K103" s="1"/>
      <c r="L103" s="1"/>
      <c r="M103" s="1"/>
    </row>
    <row r="104" spans="1:13" ht="30" customHeight="1">
      <c r="A104" s="36" t="s">
        <v>521</v>
      </c>
      <c r="B104" s="493"/>
      <c r="C104" s="493"/>
      <c r="D104" s="493"/>
      <c r="E104" s="493"/>
      <c r="F104" s="493"/>
      <c r="G104" s="493"/>
      <c r="H104" s="37" t="s">
        <v>162</v>
      </c>
      <c r="I104" s="1"/>
      <c r="J104" s="1"/>
      <c r="K104" s="1"/>
      <c r="L104" s="1"/>
      <c r="M104" s="1"/>
    </row>
    <row r="105" spans="1:13" ht="59.25" customHeight="1">
      <c r="A105" s="36" t="s">
        <v>587</v>
      </c>
      <c r="B105" s="493"/>
      <c r="C105" s="493"/>
      <c r="D105" s="493"/>
      <c r="E105" s="493"/>
      <c r="F105" s="493"/>
      <c r="G105" s="493"/>
      <c r="H105" s="38"/>
      <c r="I105" s="1"/>
      <c r="J105" s="1"/>
      <c r="K105" s="1"/>
      <c r="L105" s="1"/>
      <c r="M105" s="1"/>
    </row>
    <row r="106" spans="1:13" ht="30" customHeight="1">
      <c r="A106" s="36" t="s">
        <v>278</v>
      </c>
      <c r="B106" s="493"/>
      <c r="C106" s="493"/>
      <c r="D106" s="493"/>
      <c r="E106" s="493"/>
      <c r="F106" s="493"/>
      <c r="G106" s="493"/>
      <c r="H106" s="37" t="s">
        <v>162</v>
      </c>
      <c r="I106" s="1"/>
      <c r="J106" s="1"/>
      <c r="K106" s="1"/>
      <c r="L106" s="1"/>
      <c r="M106" s="1"/>
    </row>
    <row r="107" spans="1:13" ht="59.25" customHeight="1">
      <c r="A107" s="36" t="s">
        <v>587</v>
      </c>
      <c r="B107" s="493"/>
      <c r="C107" s="493"/>
      <c r="D107" s="493"/>
      <c r="E107" s="493"/>
      <c r="F107" s="493"/>
      <c r="G107" s="493"/>
      <c r="H107" s="38"/>
      <c r="I107" s="1"/>
      <c r="J107" s="1"/>
      <c r="K107" s="1"/>
      <c r="L107" s="1"/>
      <c r="M107" s="1"/>
    </row>
    <row r="108" spans="1:13" ht="30" customHeight="1">
      <c r="A108" s="36" t="s">
        <v>522</v>
      </c>
      <c r="B108" s="493"/>
      <c r="C108" s="493"/>
      <c r="D108" s="493"/>
      <c r="E108" s="493"/>
      <c r="F108" s="493"/>
      <c r="G108" s="493"/>
      <c r="H108" s="37" t="s">
        <v>162</v>
      </c>
      <c r="I108" s="1"/>
      <c r="J108" s="1"/>
      <c r="K108" s="1"/>
      <c r="L108" s="1"/>
      <c r="M108" s="1"/>
    </row>
    <row r="109" spans="1:13" ht="59.25" customHeight="1" thickBot="1">
      <c r="A109" s="36" t="s">
        <v>587</v>
      </c>
      <c r="B109" s="494"/>
      <c r="C109" s="494"/>
      <c r="D109" s="494"/>
      <c r="E109" s="494"/>
      <c r="F109" s="494"/>
      <c r="G109" s="494"/>
      <c r="H109" s="45"/>
      <c r="I109" s="1"/>
      <c r="J109" s="1"/>
      <c r="K109" s="1"/>
      <c r="L109" s="1"/>
      <c r="M109" s="1"/>
    </row>
    <row r="110" spans="1:13" ht="59.25" customHeight="1" thickBot="1">
      <c r="A110" s="40"/>
      <c r="B110" s="130"/>
      <c r="C110" s="130"/>
      <c r="D110" s="130"/>
      <c r="E110" s="130"/>
      <c r="F110" s="130"/>
      <c r="G110" s="130"/>
      <c r="H110" s="42"/>
      <c r="I110" s="1"/>
      <c r="J110" s="1"/>
      <c r="K110" s="1"/>
      <c r="L110" s="1"/>
      <c r="M110" s="1"/>
    </row>
    <row r="111" spans="1:13" ht="30" customHeight="1">
      <c r="A111" s="43" t="s">
        <v>279</v>
      </c>
      <c r="B111" s="495"/>
      <c r="C111" s="495"/>
      <c r="D111" s="495"/>
      <c r="E111" s="495"/>
      <c r="F111" s="495"/>
      <c r="G111" s="495"/>
      <c r="H111" s="44" t="s">
        <v>162</v>
      </c>
      <c r="I111" s="1"/>
      <c r="J111" s="1"/>
      <c r="K111" s="1"/>
      <c r="L111" s="1"/>
      <c r="M111" s="1"/>
    </row>
    <row r="112" spans="1:13" ht="59.25" customHeight="1">
      <c r="A112" s="36" t="s">
        <v>587</v>
      </c>
      <c r="B112" s="493"/>
      <c r="C112" s="493"/>
      <c r="D112" s="493"/>
      <c r="E112" s="493"/>
      <c r="F112" s="493"/>
      <c r="G112" s="493"/>
      <c r="H112" s="38"/>
      <c r="I112" s="1"/>
      <c r="J112" s="1"/>
      <c r="K112" s="1"/>
      <c r="L112" s="1"/>
      <c r="M112" s="1"/>
    </row>
    <row r="113" spans="1:13" ht="30" customHeight="1">
      <c r="A113" s="36" t="s">
        <v>523</v>
      </c>
      <c r="B113" s="493"/>
      <c r="C113" s="493"/>
      <c r="D113" s="493"/>
      <c r="E113" s="493"/>
      <c r="F113" s="493"/>
      <c r="G113" s="493"/>
      <c r="H113" s="37" t="s">
        <v>162</v>
      </c>
      <c r="I113" s="1"/>
      <c r="J113" s="1"/>
      <c r="K113" s="1"/>
      <c r="L113" s="1"/>
      <c r="M113" s="1"/>
    </row>
    <row r="114" spans="1:13" ht="59.25" customHeight="1">
      <c r="A114" s="36" t="s">
        <v>587</v>
      </c>
      <c r="B114" s="493"/>
      <c r="C114" s="493"/>
      <c r="D114" s="493"/>
      <c r="E114" s="493"/>
      <c r="F114" s="493"/>
      <c r="G114" s="493"/>
      <c r="H114" s="38"/>
      <c r="I114" s="1"/>
      <c r="J114" s="1"/>
      <c r="K114" s="1"/>
      <c r="L114" s="1"/>
      <c r="M114" s="1"/>
    </row>
    <row r="115" spans="1:13" ht="30" customHeight="1">
      <c r="A115" s="36" t="s">
        <v>280</v>
      </c>
      <c r="B115" s="493"/>
      <c r="C115" s="493"/>
      <c r="D115" s="493"/>
      <c r="E115" s="493"/>
      <c r="F115" s="493"/>
      <c r="G115" s="493"/>
      <c r="H115" s="37" t="s">
        <v>162</v>
      </c>
      <c r="I115" s="1"/>
      <c r="J115" s="1"/>
      <c r="K115" s="1"/>
      <c r="L115" s="1"/>
      <c r="M115" s="1"/>
    </row>
    <row r="116" spans="1:13" ht="59.25" customHeight="1">
      <c r="A116" s="36" t="s">
        <v>587</v>
      </c>
      <c r="B116" s="493"/>
      <c r="C116" s="493"/>
      <c r="D116" s="493"/>
      <c r="E116" s="493"/>
      <c r="F116" s="493"/>
      <c r="G116" s="493"/>
      <c r="H116" s="38"/>
      <c r="I116" s="1"/>
      <c r="J116" s="1"/>
      <c r="K116" s="1"/>
      <c r="L116" s="1"/>
      <c r="M116" s="1"/>
    </row>
    <row r="117" spans="1:13" ht="30" customHeight="1">
      <c r="A117" s="36" t="s">
        <v>281</v>
      </c>
      <c r="B117" s="493"/>
      <c r="C117" s="493"/>
      <c r="D117" s="493"/>
      <c r="E117" s="493"/>
      <c r="F117" s="493"/>
      <c r="G117" s="493"/>
      <c r="H117" s="37" t="s">
        <v>162</v>
      </c>
      <c r="I117" s="1"/>
      <c r="J117" s="1"/>
      <c r="K117" s="1"/>
      <c r="L117" s="1"/>
      <c r="M117" s="1"/>
    </row>
    <row r="118" spans="1:13" ht="59.25" customHeight="1">
      <c r="A118" s="36" t="s">
        <v>587</v>
      </c>
      <c r="B118" s="493"/>
      <c r="C118" s="493"/>
      <c r="D118" s="493"/>
      <c r="E118" s="493"/>
      <c r="F118" s="493"/>
      <c r="G118" s="493"/>
      <c r="H118" s="38"/>
      <c r="I118" s="1"/>
      <c r="J118" s="1"/>
      <c r="K118" s="1"/>
      <c r="L118" s="1"/>
      <c r="M118" s="1"/>
    </row>
    <row r="119" spans="1:13" ht="30" customHeight="1">
      <c r="A119" s="36" t="s">
        <v>282</v>
      </c>
      <c r="B119" s="493"/>
      <c r="C119" s="493"/>
      <c r="D119" s="493"/>
      <c r="E119" s="493"/>
      <c r="F119" s="493"/>
      <c r="G119" s="493"/>
      <c r="H119" s="37" t="s">
        <v>162</v>
      </c>
      <c r="I119" s="1"/>
      <c r="J119" s="1"/>
      <c r="K119" s="1"/>
      <c r="L119" s="1"/>
      <c r="M119" s="1"/>
    </row>
    <row r="120" spans="1:13" ht="59.25" customHeight="1" thickBot="1">
      <c r="A120" s="36" t="s">
        <v>587</v>
      </c>
      <c r="B120" s="494"/>
      <c r="C120" s="494"/>
      <c r="D120" s="494"/>
      <c r="E120" s="494"/>
      <c r="F120" s="494"/>
      <c r="G120" s="494"/>
      <c r="H120" s="45"/>
      <c r="I120" s="1"/>
      <c r="J120" s="1"/>
      <c r="K120" s="1"/>
      <c r="L120" s="1"/>
      <c r="M120" s="1"/>
    </row>
    <row r="121" spans="1:13" ht="27" thickBot="1">
      <c r="A121" s="526" t="s">
        <v>283</v>
      </c>
      <c r="B121" s="527"/>
      <c r="C121" s="527"/>
      <c r="D121" s="527"/>
      <c r="E121" s="527"/>
      <c r="F121" s="527"/>
      <c r="G121" s="528"/>
      <c r="H121" s="99"/>
      <c r="I121" s="1"/>
      <c r="J121" s="1"/>
      <c r="K121" s="1"/>
      <c r="L121" s="1"/>
      <c r="M121" s="1"/>
    </row>
    <row r="122" spans="1:13" ht="60.75" customHeight="1" thickBot="1">
      <c r="A122" s="39" t="s">
        <v>524</v>
      </c>
      <c r="B122" s="484"/>
      <c r="C122" s="484"/>
      <c r="D122" s="484"/>
      <c r="E122" s="484"/>
      <c r="F122" s="484"/>
      <c r="G122" s="484"/>
      <c r="H122" s="497"/>
      <c r="I122" s="1"/>
      <c r="J122" s="1"/>
      <c r="K122" s="1"/>
      <c r="L122" s="1"/>
      <c r="M122" s="1"/>
    </row>
    <row r="123" spans="1:13" ht="30" customHeight="1">
      <c r="A123" s="35" t="s">
        <v>161</v>
      </c>
      <c r="B123" s="489"/>
      <c r="C123" s="489"/>
      <c r="D123" s="489"/>
      <c r="E123" s="489"/>
      <c r="F123" s="489"/>
      <c r="G123" s="489"/>
      <c r="H123" s="490"/>
      <c r="I123" s="1"/>
      <c r="J123" s="1"/>
      <c r="K123" s="1"/>
      <c r="L123" s="1"/>
      <c r="M123" s="1"/>
    </row>
    <row r="124" spans="1:13" ht="30" customHeight="1">
      <c r="A124" s="36" t="s">
        <v>344</v>
      </c>
      <c r="B124" s="493"/>
      <c r="C124" s="493"/>
      <c r="D124" s="493"/>
      <c r="E124" s="493"/>
      <c r="F124" s="493"/>
      <c r="G124" s="493"/>
      <c r="H124" s="37" t="s">
        <v>162</v>
      </c>
      <c r="I124" s="1"/>
      <c r="J124" s="1"/>
      <c r="K124" s="1"/>
      <c r="L124" s="1"/>
      <c r="M124" s="1"/>
    </row>
    <row r="125" spans="1:13" ht="59.25" customHeight="1">
      <c r="A125" s="36" t="s">
        <v>587</v>
      </c>
      <c r="B125" s="493"/>
      <c r="C125" s="493"/>
      <c r="D125" s="493"/>
      <c r="E125" s="493"/>
      <c r="F125" s="493"/>
      <c r="G125" s="493"/>
      <c r="H125" s="38"/>
      <c r="I125" s="1"/>
      <c r="J125" s="1"/>
      <c r="K125" s="1"/>
      <c r="L125" s="1"/>
      <c r="M125" s="1"/>
    </row>
    <row r="126" spans="1:13" ht="30" customHeight="1">
      <c r="A126" s="36" t="s">
        <v>277</v>
      </c>
      <c r="B126" s="493"/>
      <c r="C126" s="493"/>
      <c r="D126" s="493"/>
      <c r="E126" s="493"/>
      <c r="F126" s="493"/>
      <c r="G126" s="493"/>
      <c r="H126" s="37" t="s">
        <v>162</v>
      </c>
      <c r="I126" s="1"/>
      <c r="J126" s="1"/>
      <c r="K126" s="1"/>
      <c r="L126" s="1"/>
      <c r="M126" s="1"/>
    </row>
    <row r="127" spans="1:13" ht="59.25" customHeight="1">
      <c r="A127" s="36" t="s">
        <v>587</v>
      </c>
      <c r="B127" s="493"/>
      <c r="C127" s="493"/>
      <c r="D127" s="493"/>
      <c r="E127" s="493"/>
      <c r="F127" s="493"/>
      <c r="G127" s="493"/>
      <c r="H127" s="38"/>
      <c r="I127" s="1"/>
      <c r="J127" s="1"/>
      <c r="K127" s="1"/>
      <c r="L127" s="1"/>
      <c r="M127" s="1"/>
    </row>
    <row r="128" spans="1:13" ht="30" customHeight="1">
      <c r="A128" s="36" t="s">
        <v>521</v>
      </c>
      <c r="B128" s="493"/>
      <c r="C128" s="493"/>
      <c r="D128" s="493"/>
      <c r="E128" s="493"/>
      <c r="F128" s="493"/>
      <c r="G128" s="493"/>
      <c r="H128" s="37" t="s">
        <v>162</v>
      </c>
      <c r="I128" s="1"/>
      <c r="J128" s="1"/>
      <c r="K128" s="1"/>
      <c r="L128" s="1"/>
      <c r="M128" s="1"/>
    </row>
    <row r="129" spans="1:13" ht="59.25" customHeight="1">
      <c r="A129" s="36" t="s">
        <v>587</v>
      </c>
      <c r="B129" s="493"/>
      <c r="C129" s="493"/>
      <c r="D129" s="493"/>
      <c r="E129" s="493"/>
      <c r="F129" s="493"/>
      <c r="G129" s="493"/>
      <c r="H129" s="38"/>
      <c r="I129" s="1"/>
      <c r="J129" s="1"/>
      <c r="K129" s="1"/>
      <c r="L129" s="1"/>
      <c r="M129" s="1"/>
    </row>
    <row r="130" spans="1:13" ht="30" customHeight="1">
      <c r="A130" s="36" t="s">
        <v>278</v>
      </c>
      <c r="B130" s="493"/>
      <c r="C130" s="493"/>
      <c r="D130" s="493"/>
      <c r="E130" s="493"/>
      <c r="F130" s="493"/>
      <c r="G130" s="493"/>
      <c r="H130" s="37" t="s">
        <v>162</v>
      </c>
      <c r="I130" s="1"/>
      <c r="J130" s="1"/>
      <c r="K130" s="1"/>
      <c r="L130" s="1"/>
      <c r="M130" s="1"/>
    </row>
    <row r="131" spans="1:13" ht="59.25" customHeight="1">
      <c r="A131" s="36" t="s">
        <v>587</v>
      </c>
      <c r="B131" s="493"/>
      <c r="C131" s="493"/>
      <c r="D131" s="493"/>
      <c r="E131" s="493"/>
      <c r="F131" s="493"/>
      <c r="G131" s="493"/>
      <c r="H131" s="38"/>
      <c r="I131" s="1"/>
      <c r="J131" s="1"/>
      <c r="K131" s="1"/>
      <c r="L131" s="1"/>
      <c r="M131" s="1"/>
    </row>
    <row r="132" spans="1:13" ht="30" customHeight="1">
      <c r="A132" s="36" t="s">
        <v>522</v>
      </c>
      <c r="B132" s="493"/>
      <c r="C132" s="493"/>
      <c r="D132" s="493"/>
      <c r="E132" s="493"/>
      <c r="F132" s="493"/>
      <c r="G132" s="493"/>
      <c r="H132" s="37" t="s">
        <v>162</v>
      </c>
      <c r="I132" s="1"/>
      <c r="J132" s="1"/>
      <c r="K132" s="1"/>
      <c r="L132" s="1"/>
      <c r="M132" s="1"/>
    </row>
    <row r="133" spans="1:13" ht="59.25" customHeight="1" thickBot="1">
      <c r="A133" s="36" t="s">
        <v>587</v>
      </c>
      <c r="B133" s="494"/>
      <c r="C133" s="494"/>
      <c r="D133" s="494"/>
      <c r="E133" s="494"/>
      <c r="F133" s="494"/>
      <c r="G133" s="494"/>
      <c r="H133" s="45"/>
      <c r="I133" s="1"/>
      <c r="J133" s="1"/>
      <c r="K133" s="1"/>
      <c r="L133" s="1"/>
      <c r="M133" s="1"/>
    </row>
    <row r="134" spans="1:13" ht="59.25" customHeight="1" thickBot="1">
      <c r="A134" s="40"/>
      <c r="B134" s="130"/>
      <c r="C134" s="130"/>
      <c r="D134" s="130"/>
      <c r="E134" s="130"/>
      <c r="F134" s="130"/>
      <c r="G134" s="130"/>
      <c r="H134" s="42"/>
      <c r="I134" s="1"/>
      <c r="J134" s="1"/>
      <c r="K134" s="1"/>
      <c r="L134" s="1"/>
      <c r="M134" s="1"/>
    </row>
    <row r="135" spans="1:13" ht="30" customHeight="1">
      <c r="A135" s="43" t="s">
        <v>279</v>
      </c>
      <c r="B135" s="495"/>
      <c r="C135" s="495"/>
      <c r="D135" s="495"/>
      <c r="E135" s="495"/>
      <c r="F135" s="495"/>
      <c r="G135" s="495"/>
      <c r="H135" s="44" t="s">
        <v>162</v>
      </c>
      <c r="I135" s="1"/>
      <c r="J135" s="1"/>
      <c r="K135" s="1"/>
      <c r="L135" s="1"/>
      <c r="M135" s="1"/>
    </row>
    <row r="136" spans="1:13" ht="59.25" customHeight="1">
      <c r="A136" s="36" t="s">
        <v>587</v>
      </c>
      <c r="B136" s="498"/>
      <c r="C136" s="499"/>
      <c r="D136" s="499"/>
      <c r="E136" s="499"/>
      <c r="F136" s="499"/>
      <c r="G136" s="500"/>
      <c r="H136" s="38"/>
      <c r="I136" s="1"/>
      <c r="J136" s="1"/>
      <c r="K136" s="1"/>
      <c r="L136" s="1"/>
      <c r="M136" s="1"/>
    </row>
    <row r="137" spans="1:13" ht="30" customHeight="1">
      <c r="A137" s="36" t="s">
        <v>523</v>
      </c>
      <c r="B137" s="498"/>
      <c r="C137" s="499"/>
      <c r="D137" s="499"/>
      <c r="E137" s="499"/>
      <c r="F137" s="499"/>
      <c r="G137" s="500"/>
      <c r="H137" s="37" t="s">
        <v>162</v>
      </c>
      <c r="I137" s="1"/>
      <c r="J137" s="1"/>
      <c r="K137" s="1"/>
      <c r="L137" s="1"/>
      <c r="M137" s="1"/>
    </row>
    <row r="138" spans="1:13" ht="59.25" customHeight="1">
      <c r="A138" s="36" t="s">
        <v>587</v>
      </c>
      <c r="B138" s="498"/>
      <c r="C138" s="499"/>
      <c r="D138" s="499"/>
      <c r="E138" s="499"/>
      <c r="F138" s="499"/>
      <c r="G138" s="500"/>
      <c r="H138" s="38"/>
      <c r="I138" s="1"/>
      <c r="J138" s="1"/>
      <c r="K138" s="1"/>
      <c r="L138" s="1"/>
      <c r="M138" s="1"/>
    </row>
    <row r="139" spans="1:13" ht="30" customHeight="1">
      <c r="A139" s="36" t="s">
        <v>280</v>
      </c>
      <c r="B139" s="498"/>
      <c r="C139" s="499"/>
      <c r="D139" s="499"/>
      <c r="E139" s="499"/>
      <c r="F139" s="499"/>
      <c r="G139" s="500"/>
      <c r="H139" s="37" t="s">
        <v>162</v>
      </c>
      <c r="I139" s="1"/>
      <c r="J139" s="1"/>
      <c r="K139" s="1"/>
      <c r="L139" s="1"/>
      <c r="M139" s="1"/>
    </row>
    <row r="140" spans="1:13" ht="59.25" customHeight="1">
      <c r="A140" s="36" t="s">
        <v>587</v>
      </c>
      <c r="B140" s="498"/>
      <c r="C140" s="499"/>
      <c r="D140" s="499"/>
      <c r="E140" s="499"/>
      <c r="F140" s="499"/>
      <c r="G140" s="500"/>
      <c r="H140" s="38"/>
      <c r="I140" s="1"/>
      <c r="J140" s="1"/>
      <c r="K140" s="1"/>
      <c r="L140" s="1"/>
      <c r="M140" s="1"/>
    </row>
    <row r="141" spans="1:13" ht="30" customHeight="1">
      <c r="A141" s="36" t="s">
        <v>281</v>
      </c>
      <c r="B141" s="498"/>
      <c r="C141" s="499"/>
      <c r="D141" s="499"/>
      <c r="E141" s="499"/>
      <c r="F141" s="499"/>
      <c r="G141" s="500"/>
      <c r="H141" s="37" t="s">
        <v>162</v>
      </c>
      <c r="I141" s="1"/>
      <c r="J141" s="1"/>
      <c r="K141" s="1"/>
      <c r="L141" s="1"/>
      <c r="M141" s="1"/>
    </row>
    <row r="142" spans="1:13" ht="59.25" customHeight="1">
      <c r="A142" s="36" t="s">
        <v>587</v>
      </c>
      <c r="B142" s="493"/>
      <c r="C142" s="493"/>
      <c r="D142" s="493"/>
      <c r="E142" s="493"/>
      <c r="F142" s="493"/>
      <c r="G142" s="493"/>
      <c r="H142" s="38"/>
      <c r="I142" s="1"/>
      <c r="J142" s="1"/>
      <c r="K142" s="1"/>
      <c r="L142" s="1"/>
      <c r="M142" s="1"/>
    </row>
    <row r="143" spans="1:13" ht="30" customHeight="1">
      <c r="A143" s="46" t="s">
        <v>282</v>
      </c>
      <c r="B143" s="501"/>
      <c r="C143" s="502"/>
      <c r="D143" s="502"/>
      <c r="E143" s="502"/>
      <c r="F143" s="502"/>
      <c r="G143" s="503"/>
      <c r="H143" s="47" t="s">
        <v>162</v>
      </c>
      <c r="I143" s="1"/>
      <c r="J143" s="1"/>
      <c r="K143" s="1"/>
      <c r="L143" s="1"/>
      <c r="M143" s="1"/>
    </row>
    <row r="144" spans="1:13" ht="59.25" customHeight="1" thickBot="1">
      <c r="A144" s="36" t="s">
        <v>587</v>
      </c>
      <c r="B144" s="504"/>
      <c r="C144" s="505"/>
      <c r="D144" s="505"/>
      <c r="E144" s="505"/>
      <c r="F144" s="505"/>
      <c r="G144" s="506"/>
      <c r="H144" s="48"/>
      <c r="I144" s="1"/>
      <c r="J144" s="1"/>
      <c r="K144" s="1"/>
      <c r="L144" s="1"/>
      <c r="M144" s="1"/>
    </row>
    <row r="145" spans="1:13" ht="27" thickBot="1">
      <c r="A145" s="459" t="s">
        <v>283</v>
      </c>
      <c r="B145" s="460"/>
      <c r="C145" s="460"/>
      <c r="D145" s="460"/>
      <c r="E145" s="460"/>
      <c r="F145" s="460"/>
      <c r="G145" s="461"/>
      <c r="H145" s="100"/>
      <c r="I145" s="1"/>
      <c r="J145" s="1"/>
      <c r="K145" s="1"/>
      <c r="L145" s="1"/>
      <c r="M145" s="1"/>
    </row>
    <row r="146" spans="1:13" ht="60.75" customHeight="1" thickBot="1">
      <c r="A146" s="39" t="s">
        <v>524</v>
      </c>
      <c r="B146" s="484"/>
      <c r="C146" s="484"/>
      <c r="D146" s="484"/>
      <c r="E146" s="484"/>
      <c r="F146" s="484"/>
      <c r="G146" s="484"/>
      <c r="H146" s="497"/>
      <c r="I146" s="1"/>
      <c r="J146" s="1"/>
      <c r="K146" s="1"/>
      <c r="L146" s="1"/>
      <c r="M146" s="1"/>
    </row>
    <row r="147" spans="1:13" ht="30" customHeight="1">
      <c r="A147" s="49" t="s">
        <v>345</v>
      </c>
      <c r="B147" s="489"/>
      <c r="C147" s="489"/>
      <c r="D147" s="489"/>
      <c r="E147" s="489"/>
      <c r="F147" s="489"/>
      <c r="G147" s="489"/>
      <c r="H147" s="490"/>
      <c r="I147" s="1"/>
      <c r="J147" s="1"/>
      <c r="K147" s="1"/>
      <c r="L147" s="1"/>
      <c r="M147" s="1"/>
    </row>
    <row r="148" spans="1:13" ht="30" customHeight="1">
      <c r="A148" s="36" t="s">
        <v>344</v>
      </c>
      <c r="B148" s="493"/>
      <c r="C148" s="493"/>
      <c r="D148" s="493"/>
      <c r="E148" s="493"/>
      <c r="F148" s="493"/>
      <c r="G148" s="493"/>
      <c r="H148" s="37" t="s">
        <v>162</v>
      </c>
      <c r="I148" s="1"/>
      <c r="J148" s="1"/>
      <c r="K148" s="1"/>
      <c r="L148" s="1"/>
      <c r="M148" s="1"/>
    </row>
    <row r="149" spans="1:13" ht="59.25" customHeight="1">
      <c r="A149" s="36" t="s">
        <v>587</v>
      </c>
      <c r="B149" s="493"/>
      <c r="C149" s="493"/>
      <c r="D149" s="493"/>
      <c r="E149" s="493"/>
      <c r="F149" s="493"/>
      <c r="G149" s="493"/>
      <c r="H149" s="38"/>
      <c r="I149" s="1"/>
      <c r="J149" s="1"/>
      <c r="K149" s="1"/>
      <c r="L149" s="1"/>
      <c r="M149" s="1"/>
    </row>
    <row r="150" spans="1:13" ht="30" customHeight="1">
      <c r="A150" s="36" t="s">
        <v>277</v>
      </c>
      <c r="B150" s="493"/>
      <c r="C150" s="493"/>
      <c r="D150" s="493"/>
      <c r="E150" s="493"/>
      <c r="F150" s="493"/>
      <c r="G150" s="493"/>
      <c r="H150" s="37" t="s">
        <v>162</v>
      </c>
      <c r="I150" s="1"/>
      <c r="J150" s="1"/>
      <c r="K150" s="1"/>
      <c r="L150" s="1"/>
      <c r="M150" s="1"/>
    </row>
    <row r="151" spans="1:13" ht="59.25" customHeight="1">
      <c r="A151" s="36" t="s">
        <v>587</v>
      </c>
      <c r="B151" s="493"/>
      <c r="C151" s="493"/>
      <c r="D151" s="493"/>
      <c r="E151" s="493"/>
      <c r="F151" s="493"/>
      <c r="G151" s="493"/>
      <c r="H151" s="38"/>
      <c r="I151" s="1"/>
      <c r="J151" s="1"/>
      <c r="K151" s="1"/>
      <c r="L151" s="1"/>
      <c r="M151" s="1"/>
    </row>
    <row r="152" spans="1:13" ht="30" customHeight="1">
      <c r="A152" s="36" t="s">
        <v>521</v>
      </c>
      <c r="B152" s="493"/>
      <c r="C152" s="493"/>
      <c r="D152" s="493"/>
      <c r="E152" s="493"/>
      <c r="F152" s="493"/>
      <c r="G152" s="493"/>
      <c r="H152" s="37" t="s">
        <v>162</v>
      </c>
      <c r="I152" s="1"/>
      <c r="J152" s="1"/>
      <c r="K152" s="1"/>
      <c r="L152" s="1"/>
      <c r="M152" s="1"/>
    </row>
    <row r="153" spans="1:13" ht="59.25" customHeight="1">
      <c r="A153" s="36" t="s">
        <v>587</v>
      </c>
      <c r="B153" s="493"/>
      <c r="C153" s="493"/>
      <c r="D153" s="493"/>
      <c r="E153" s="493"/>
      <c r="F153" s="493"/>
      <c r="G153" s="493"/>
      <c r="H153" s="38"/>
      <c r="I153" s="1"/>
      <c r="J153" s="1"/>
      <c r="K153" s="1"/>
      <c r="L153" s="1"/>
      <c r="M153" s="1"/>
    </row>
    <row r="154" spans="1:13" ht="30" customHeight="1">
      <c r="A154" s="36" t="s">
        <v>278</v>
      </c>
      <c r="B154" s="493"/>
      <c r="C154" s="493"/>
      <c r="D154" s="493"/>
      <c r="E154" s="493"/>
      <c r="F154" s="493"/>
      <c r="G154" s="493"/>
      <c r="H154" s="37" t="s">
        <v>162</v>
      </c>
      <c r="I154" s="1"/>
      <c r="J154" s="1"/>
      <c r="K154" s="1"/>
      <c r="L154" s="1"/>
      <c r="M154" s="1"/>
    </row>
    <row r="155" spans="1:13" ht="59.25" customHeight="1">
      <c r="A155" s="36" t="s">
        <v>587</v>
      </c>
      <c r="B155" s="493"/>
      <c r="C155" s="493"/>
      <c r="D155" s="493"/>
      <c r="E155" s="493"/>
      <c r="F155" s="493"/>
      <c r="G155" s="493"/>
      <c r="H155" s="38"/>
      <c r="I155" s="1"/>
      <c r="J155" s="1"/>
      <c r="K155" s="1"/>
      <c r="L155" s="1"/>
      <c r="M155" s="1"/>
    </row>
    <row r="156" spans="1:13" ht="30" customHeight="1">
      <c r="A156" s="36" t="s">
        <v>522</v>
      </c>
      <c r="B156" s="493"/>
      <c r="C156" s="493"/>
      <c r="D156" s="493"/>
      <c r="E156" s="493"/>
      <c r="F156" s="493"/>
      <c r="G156" s="493"/>
      <c r="H156" s="37" t="s">
        <v>162</v>
      </c>
      <c r="I156" s="1"/>
      <c r="J156" s="1"/>
      <c r="K156" s="1"/>
      <c r="L156" s="1"/>
      <c r="M156" s="1"/>
    </row>
    <row r="157" spans="1:13" ht="59.25" customHeight="1" thickBot="1">
      <c r="A157" s="36" t="s">
        <v>587</v>
      </c>
      <c r="B157" s="494"/>
      <c r="C157" s="494"/>
      <c r="D157" s="494"/>
      <c r="E157" s="494"/>
      <c r="F157" s="494"/>
      <c r="G157" s="494"/>
      <c r="H157" s="45"/>
      <c r="I157" s="1"/>
      <c r="J157" s="1"/>
      <c r="K157" s="1"/>
      <c r="L157" s="1"/>
      <c r="M157" s="1"/>
    </row>
    <row r="158" spans="1:13" ht="30" customHeight="1">
      <c r="A158" s="43" t="s">
        <v>279</v>
      </c>
      <c r="B158" s="495"/>
      <c r="C158" s="495"/>
      <c r="D158" s="495"/>
      <c r="E158" s="495"/>
      <c r="F158" s="495"/>
      <c r="G158" s="495"/>
      <c r="H158" s="44" t="s">
        <v>162</v>
      </c>
      <c r="I158" s="1"/>
      <c r="J158" s="1"/>
      <c r="K158" s="1"/>
      <c r="L158" s="1"/>
      <c r="M158" s="1"/>
    </row>
    <row r="159" spans="1:13" ht="59.25" customHeight="1">
      <c r="A159" s="36" t="s">
        <v>587</v>
      </c>
      <c r="B159" s="498"/>
      <c r="C159" s="499"/>
      <c r="D159" s="499"/>
      <c r="E159" s="499"/>
      <c r="F159" s="499"/>
      <c r="G159" s="500"/>
      <c r="H159" s="38"/>
      <c r="I159" s="1"/>
      <c r="J159" s="1"/>
      <c r="K159" s="1"/>
      <c r="L159" s="1"/>
      <c r="M159" s="1"/>
    </row>
    <row r="160" spans="1:13" ht="30" customHeight="1">
      <c r="A160" s="36" t="s">
        <v>523</v>
      </c>
      <c r="B160" s="493"/>
      <c r="C160" s="493"/>
      <c r="D160" s="493"/>
      <c r="E160" s="493"/>
      <c r="F160" s="493"/>
      <c r="G160" s="493"/>
      <c r="H160" s="37" t="s">
        <v>162</v>
      </c>
      <c r="I160" s="1"/>
      <c r="J160" s="1"/>
      <c r="K160" s="1"/>
      <c r="L160" s="1"/>
      <c r="M160" s="1"/>
    </row>
    <row r="161" spans="1:13" ht="59.25" customHeight="1">
      <c r="A161" s="36" t="s">
        <v>587</v>
      </c>
      <c r="B161" s="493"/>
      <c r="C161" s="493"/>
      <c r="D161" s="493"/>
      <c r="E161" s="493"/>
      <c r="F161" s="493"/>
      <c r="G161" s="493"/>
      <c r="H161" s="38"/>
      <c r="I161" s="1"/>
      <c r="J161" s="1"/>
      <c r="K161" s="1"/>
      <c r="L161" s="1"/>
      <c r="M161" s="1"/>
    </row>
    <row r="162" spans="1:13" ht="30" customHeight="1">
      <c r="A162" s="36" t="s">
        <v>280</v>
      </c>
      <c r="B162" s="493"/>
      <c r="C162" s="493"/>
      <c r="D162" s="493"/>
      <c r="E162" s="493"/>
      <c r="F162" s="493"/>
      <c r="G162" s="493"/>
      <c r="H162" s="37" t="s">
        <v>162</v>
      </c>
      <c r="I162" s="1"/>
      <c r="J162" s="1"/>
      <c r="K162" s="1"/>
      <c r="L162" s="1"/>
      <c r="M162" s="1"/>
    </row>
    <row r="163" spans="1:13" ht="59.25" customHeight="1">
      <c r="A163" s="36" t="s">
        <v>587</v>
      </c>
      <c r="B163" s="493"/>
      <c r="C163" s="493"/>
      <c r="D163" s="493"/>
      <c r="E163" s="493"/>
      <c r="F163" s="493"/>
      <c r="G163" s="493"/>
      <c r="H163" s="38"/>
      <c r="I163" s="1"/>
      <c r="J163" s="1"/>
      <c r="K163" s="1"/>
      <c r="L163" s="1"/>
      <c r="M163" s="1"/>
    </row>
    <row r="164" spans="1:13" ht="30" customHeight="1">
      <c r="A164" s="36" t="s">
        <v>281</v>
      </c>
      <c r="B164" s="493"/>
      <c r="C164" s="493"/>
      <c r="D164" s="493"/>
      <c r="E164" s="493"/>
      <c r="F164" s="493"/>
      <c r="G164" s="493"/>
      <c r="H164" s="37" t="s">
        <v>162</v>
      </c>
      <c r="I164" s="1"/>
      <c r="J164" s="1"/>
      <c r="K164" s="1"/>
      <c r="L164" s="1"/>
      <c r="M164" s="1"/>
    </row>
    <row r="165" spans="1:13" ht="59.25" customHeight="1">
      <c r="A165" s="36" t="s">
        <v>587</v>
      </c>
      <c r="B165" s="493"/>
      <c r="C165" s="493"/>
      <c r="D165" s="493"/>
      <c r="E165" s="493"/>
      <c r="F165" s="493"/>
      <c r="G165" s="493"/>
      <c r="H165" s="38"/>
      <c r="I165" s="1"/>
      <c r="J165" s="1"/>
      <c r="K165" s="1"/>
      <c r="L165" s="1"/>
      <c r="M165" s="1"/>
    </row>
    <row r="166" spans="1:13" ht="30" customHeight="1">
      <c r="A166" s="46" t="s">
        <v>282</v>
      </c>
      <c r="B166" s="496"/>
      <c r="C166" s="496"/>
      <c r="D166" s="496"/>
      <c r="E166" s="496"/>
      <c r="F166" s="496"/>
      <c r="G166" s="496"/>
      <c r="H166" s="47" t="s">
        <v>162</v>
      </c>
      <c r="I166" s="1"/>
      <c r="J166" s="1"/>
      <c r="K166" s="1"/>
      <c r="L166" s="1"/>
      <c r="M166" s="1"/>
    </row>
    <row r="167" spans="1:13" ht="59.25" customHeight="1" thickBot="1">
      <c r="A167" s="36" t="s">
        <v>587</v>
      </c>
      <c r="B167" s="547"/>
      <c r="C167" s="547"/>
      <c r="D167" s="547"/>
      <c r="E167" s="547"/>
      <c r="F167" s="547"/>
      <c r="G167" s="547"/>
      <c r="H167" s="48"/>
      <c r="I167" s="1"/>
      <c r="J167" s="1"/>
      <c r="K167" s="1"/>
      <c r="L167" s="1"/>
      <c r="M167" s="1"/>
    </row>
    <row r="168" spans="1:13" ht="27" thickBot="1">
      <c r="A168" s="459" t="s">
        <v>283</v>
      </c>
      <c r="B168" s="460"/>
      <c r="C168" s="460"/>
      <c r="D168" s="460"/>
      <c r="E168" s="460"/>
      <c r="F168" s="460"/>
      <c r="G168" s="461"/>
      <c r="H168" s="100"/>
      <c r="I168" s="1"/>
      <c r="J168" s="1"/>
      <c r="K168" s="1"/>
      <c r="L168" s="1"/>
      <c r="M168" s="1"/>
    </row>
    <row r="169" spans="1:13" ht="60.75" customHeight="1" thickBot="1">
      <c r="A169" s="39" t="s">
        <v>524</v>
      </c>
      <c r="B169" s="484"/>
      <c r="C169" s="484"/>
      <c r="D169" s="484"/>
      <c r="E169" s="484"/>
      <c r="F169" s="484"/>
      <c r="G169" s="484"/>
      <c r="H169" s="497"/>
      <c r="I169" s="1"/>
      <c r="J169" s="1"/>
      <c r="K169" s="1"/>
      <c r="L169" s="1"/>
      <c r="M169" s="1"/>
    </row>
    <row r="170" spans="1:13">
      <c r="I170" s="1"/>
      <c r="J170" s="1"/>
      <c r="K170" s="1"/>
      <c r="L170" s="1"/>
      <c r="M170" s="1"/>
    </row>
    <row r="171" spans="1:13">
      <c r="I171" s="1"/>
      <c r="J171" s="1"/>
      <c r="K171" s="1"/>
      <c r="L171" s="1"/>
      <c r="M171" s="1"/>
    </row>
    <row r="172" spans="1:13">
      <c r="I172" s="1"/>
      <c r="J172" s="1"/>
      <c r="K172" s="1"/>
      <c r="L172" s="1"/>
      <c r="M172" s="1"/>
    </row>
  </sheetData>
  <sheetProtection algorithmName="SHA-512" hashValue="UPfPeTzDhX5u4WeXqu9qgkR81soaFUoXQd6jZvfWYONsyg8J3PTAajF5dEH/8jST9ncviDceG2dwVyoMYfvOmg==" saltValue="iIVwWIDf83LPh8y32D8JNQ==" spinCount="100000" sheet="1" objects="1" scenarios="1" formatRows="0"/>
  <mergeCells count="164">
    <mergeCell ref="B165:G165"/>
    <mergeCell ref="B166:G166"/>
    <mergeCell ref="B167:G167"/>
    <mergeCell ref="A168:G168"/>
    <mergeCell ref="B169:H169"/>
    <mergeCell ref="A18:G18"/>
    <mergeCell ref="B159:G159"/>
    <mergeCell ref="B160:G160"/>
    <mergeCell ref="B161:G161"/>
    <mergeCell ref="B162:G162"/>
    <mergeCell ref="B163:G163"/>
    <mergeCell ref="B164:G164"/>
    <mergeCell ref="A24:A25"/>
    <mergeCell ref="B24:D25"/>
    <mergeCell ref="F24:H24"/>
    <mergeCell ref="F25:H25"/>
    <mergeCell ref="A20:A21"/>
    <mergeCell ref="B20:D21"/>
    <mergeCell ref="E21:H21"/>
    <mergeCell ref="A22:A23"/>
    <mergeCell ref="B22:D23"/>
    <mergeCell ref="F22:H22"/>
    <mergeCell ref="F23:H23"/>
    <mergeCell ref="B153:G153"/>
    <mergeCell ref="B154:G154"/>
    <mergeCell ref="B155:G155"/>
    <mergeCell ref="B156:G156"/>
    <mergeCell ref="B157:G157"/>
    <mergeCell ref="B158:G158"/>
    <mergeCell ref="B147:H147"/>
    <mergeCell ref="B148:G148"/>
    <mergeCell ref="B149:G149"/>
    <mergeCell ref="B150:G150"/>
    <mergeCell ref="B151:G151"/>
    <mergeCell ref="B152:G152"/>
    <mergeCell ref="B141:G141"/>
    <mergeCell ref="B142:G142"/>
    <mergeCell ref="B143:G143"/>
    <mergeCell ref="B144:G144"/>
    <mergeCell ref="A145:G145"/>
    <mergeCell ref="B146:H146"/>
    <mergeCell ref="B135:G135"/>
    <mergeCell ref="B136:G136"/>
    <mergeCell ref="B137:G137"/>
    <mergeCell ref="B138:G138"/>
    <mergeCell ref="B139:G139"/>
    <mergeCell ref="B140:G140"/>
    <mergeCell ref="B128:G128"/>
    <mergeCell ref="B129:G129"/>
    <mergeCell ref="B130:G130"/>
    <mergeCell ref="B131:G131"/>
    <mergeCell ref="B132:G132"/>
    <mergeCell ref="B133:G133"/>
    <mergeCell ref="B122:H122"/>
    <mergeCell ref="B123:H123"/>
    <mergeCell ref="B124:G124"/>
    <mergeCell ref="B125:G125"/>
    <mergeCell ref="B126:G126"/>
    <mergeCell ref="B127:G127"/>
    <mergeCell ref="B116:G116"/>
    <mergeCell ref="B117:G117"/>
    <mergeCell ref="B118:G118"/>
    <mergeCell ref="B119:G119"/>
    <mergeCell ref="B120:G120"/>
    <mergeCell ref="A121:G121"/>
    <mergeCell ref="B109:G109"/>
    <mergeCell ref="B111:G111"/>
    <mergeCell ref="B112:G112"/>
    <mergeCell ref="B113:G113"/>
    <mergeCell ref="B114:G114"/>
    <mergeCell ref="B115:G115"/>
    <mergeCell ref="B103:G103"/>
    <mergeCell ref="B104:G104"/>
    <mergeCell ref="B105:G105"/>
    <mergeCell ref="B106:G106"/>
    <mergeCell ref="B107:G107"/>
    <mergeCell ref="B108:G108"/>
    <mergeCell ref="A97:G97"/>
    <mergeCell ref="B98:H98"/>
    <mergeCell ref="B99:H99"/>
    <mergeCell ref="B100:G100"/>
    <mergeCell ref="B101:G101"/>
    <mergeCell ref="B102:G102"/>
    <mergeCell ref="B91:G91"/>
    <mergeCell ref="B92:G92"/>
    <mergeCell ref="B93:G93"/>
    <mergeCell ref="B94:G94"/>
    <mergeCell ref="B95:G95"/>
    <mergeCell ref="B96:G96"/>
    <mergeCell ref="B84:G84"/>
    <mergeCell ref="B85:G85"/>
    <mergeCell ref="B87:G87"/>
    <mergeCell ref="B88:G88"/>
    <mergeCell ref="B89:G89"/>
    <mergeCell ref="B90:G90"/>
    <mergeCell ref="B78:G78"/>
    <mergeCell ref="B79:G79"/>
    <mergeCell ref="B80:G80"/>
    <mergeCell ref="B81:G81"/>
    <mergeCell ref="B82:G82"/>
    <mergeCell ref="B83:G83"/>
    <mergeCell ref="B72:G72"/>
    <mergeCell ref="A73:G73"/>
    <mergeCell ref="B74:H74"/>
    <mergeCell ref="B75:H75"/>
    <mergeCell ref="B76:G76"/>
    <mergeCell ref="B77:G77"/>
    <mergeCell ref="B66:G66"/>
    <mergeCell ref="B67:G67"/>
    <mergeCell ref="B68:G68"/>
    <mergeCell ref="B69:G69"/>
    <mergeCell ref="B70:G70"/>
    <mergeCell ref="B71:G71"/>
    <mergeCell ref="B59:G59"/>
    <mergeCell ref="B60:G60"/>
    <mergeCell ref="B61:G61"/>
    <mergeCell ref="B63:G63"/>
    <mergeCell ref="B64:G64"/>
    <mergeCell ref="B65:G65"/>
    <mergeCell ref="B53:G53"/>
    <mergeCell ref="B54:G54"/>
    <mergeCell ref="B55:G55"/>
    <mergeCell ref="B56:G56"/>
    <mergeCell ref="B57:G57"/>
    <mergeCell ref="B58:G58"/>
    <mergeCell ref="B47:G47"/>
    <mergeCell ref="B48:G48"/>
    <mergeCell ref="A49:G49"/>
    <mergeCell ref="B50:H50"/>
    <mergeCell ref="B51:H51"/>
    <mergeCell ref="B52:G52"/>
    <mergeCell ref="B41:G41"/>
    <mergeCell ref="B42:G42"/>
    <mergeCell ref="B43:G43"/>
    <mergeCell ref="B44:G44"/>
    <mergeCell ref="B45:G45"/>
    <mergeCell ref="B46:G46"/>
    <mergeCell ref="B34:G34"/>
    <mergeCell ref="B35:G35"/>
    <mergeCell ref="B36:G36"/>
    <mergeCell ref="B37:G37"/>
    <mergeCell ref="B39:G39"/>
    <mergeCell ref="B40:G40"/>
    <mergeCell ref="B29:G29"/>
    <mergeCell ref="B30:G30"/>
    <mergeCell ref="B31:G31"/>
    <mergeCell ref="B32:G32"/>
    <mergeCell ref="B33:G33"/>
    <mergeCell ref="A7:A9"/>
    <mergeCell ref="B7:H9"/>
    <mergeCell ref="A10:A16"/>
    <mergeCell ref="B10:H10"/>
    <mergeCell ref="B11:H16"/>
    <mergeCell ref="B27:H27"/>
    <mergeCell ref="A1:H2"/>
    <mergeCell ref="A3:A4"/>
    <mergeCell ref="B3:C4"/>
    <mergeCell ref="D3:E4"/>
    <mergeCell ref="F3:H4"/>
    <mergeCell ref="B5:C5"/>
    <mergeCell ref="D5:E5"/>
    <mergeCell ref="F5:H5"/>
    <mergeCell ref="B28:G28"/>
    <mergeCell ref="B6:H6"/>
  </mergeCells>
  <conditionalFormatting sqref="B6:H6">
    <cfRule type="expression" dxfId="29" priority="1">
      <formula>B6&lt;&gt;""</formula>
    </cfRule>
  </conditionalFormatting>
  <pageMargins left="0.7" right="0.7" top="0.75" bottom="0.75" header="0.3" footer="0.3"/>
  <pageSetup scale="89" fitToHeight="0" orientation="landscape" r:id="rId1"/>
  <headerFooter>
    <oddHeader>&amp;L&amp;KFF0000(Exercise Name)&amp;R&amp;K000000&amp;D</oddHeader>
    <oddFooter xml:space="preserve">&amp;LExercise Evaluation Guide&amp;R&amp;KFF0000(Jurisdiction) </oddFooter>
  </headerFooter>
  <rowBreaks count="8" manualBreakCount="8">
    <brk id="26" max="16383" man="1"/>
    <brk id="50" max="16383" man="1"/>
    <brk id="74" max="16383" man="1"/>
    <brk id="98" max="16383" man="1"/>
    <brk id="122" max="16383" man="1"/>
    <brk id="146" max="16383" man="1"/>
    <brk id="157" max="16383" man="1"/>
    <brk id="16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C1A83F71-2D69-4698-A97C-8AE0C76C4F78}">
          <x14:formula1>
            <xm:f>ENUM!$L$2:$L$6</xm:f>
          </x14:formula1>
          <xm:sqref>H48:H49 H92 H165 H29 H31 H33 H35 H37:H38 H40 H42 H44 H46 H53 H55 H57 H59 H61:H62 H64 H66 H96:H97 H77 H79 H81 H83 H85:H86 H88 H90 H70 H101 H103 H105 H107 H109:H110 H112 H114 H116 H118 H136 H125 H127 H129 H131 H133:H134 H94 H68 H72:H73 H120:H121 H167:H168 H149 H151 H153 H155 H157 H159 H161 H163 H144:H145 H138 H140 H142 H18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58E61-D47C-4A02-B5F6-DD20790D6FBE}">
  <sheetPr>
    <tabColor theme="7" tint="0.39997558519241921"/>
  </sheetPr>
  <dimension ref="A1:AB295"/>
  <sheetViews>
    <sheetView workbookViewId="0">
      <pane ySplit="1" topLeftCell="A2" activePane="bottomLeft" state="frozen"/>
      <selection pane="bottomLeft" activeCell="G2" sqref="G2"/>
    </sheetView>
  </sheetViews>
  <sheetFormatPr defaultRowHeight="15"/>
  <cols>
    <col min="1" max="2" width="12.7109375" customWidth="1"/>
    <col min="3" max="4" width="15.7109375" customWidth="1"/>
    <col min="5" max="5" width="20.7109375" customWidth="1"/>
    <col min="6" max="6" width="25.7109375" customWidth="1"/>
    <col min="7" max="8" width="60.7109375" customWidth="1"/>
    <col min="9" max="9" width="30.7109375" customWidth="1"/>
    <col min="10" max="10" width="29.28515625" customWidth="1"/>
    <col min="11" max="11" width="40.7109375" customWidth="1"/>
  </cols>
  <sheetData>
    <row r="1" spans="1:28" ht="30" customHeight="1">
      <c r="A1" s="102" t="s">
        <v>171</v>
      </c>
      <c r="B1" s="102" t="s">
        <v>102</v>
      </c>
      <c r="C1" s="102" t="s">
        <v>172</v>
      </c>
      <c r="D1" s="102" t="s">
        <v>173</v>
      </c>
      <c r="E1" s="102" t="s">
        <v>174</v>
      </c>
      <c r="F1" s="102" t="s">
        <v>175</v>
      </c>
      <c r="G1" s="102" t="s">
        <v>176</v>
      </c>
      <c r="H1" s="103" t="s">
        <v>177</v>
      </c>
      <c r="I1" s="103" t="s">
        <v>178</v>
      </c>
      <c r="J1" s="103" t="s">
        <v>170</v>
      </c>
      <c r="K1" s="103" t="s">
        <v>179</v>
      </c>
      <c r="L1" s="4"/>
      <c r="M1" s="4"/>
      <c r="N1" s="4"/>
      <c r="O1" s="4"/>
      <c r="P1" s="4"/>
      <c r="Q1" s="4"/>
      <c r="R1" s="4"/>
      <c r="S1" s="4"/>
      <c r="T1" s="4"/>
      <c r="U1" s="4"/>
      <c r="V1" s="4"/>
      <c r="W1" s="4"/>
      <c r="X1" s="4"/>
      <c r="Y1" s="4"/>
      <c r="Z1" s="4"/>
      <c r="AA1" s="4"/>
      <c r="AB1" s="4"/>
    </row>
    <row r="2" spans="1:28" ht="15.75">
      <c r="A2" s="238"/>
      <c r="B2" s="238"/>
      <c r="C2" s="238"/>
      <c r="D2" s="238"/>
      <c r="E2" s="238"/>
      <c r="F2" s="238"/>
      <c r="G2" s="238"/>
      <c r="H2" s="238"/>
      <c r="I2" s="238"/>
      <c r="J2" s="201"/>
      <c r="K2" s="238"/>
      <c r="L2" s="4"/>
      <c r="M2" s="4"/>
      <c r="N2" s="4"/>
      <c r="O2" s="4"/>
      <c r="P2" s="4"/>
      <c r="Q2" s="4"/>
      <c r="R2" s="4"/>
      <c r="S2" s="4"/>
      <c r="T2" s="4"/>
      <c r="U2" s="4"/>
      <c r="V2" s="4"/>
      <c r="W2" s="4"/>
      <c r="X2" s="4"/>
      <c r="Y2" s="4"/>
      <c r="Z2" s="4"/>
      <c r="AA2" s="4"/>
      <c r="AB2" s="4"/>
    </row>
    <row r="3" spans="1:28" ht="15.75">
      <c r="A3" s="238"/>
      <c r="B3" s="238"/>
      <c r="C3" s="238"/>
      <c r="D3" s="238"/>
      <c r="E3" s="238"/>
      <c r="F3" s="238"/>
      <c r="G3" s="238"/>
      <c r="H3" s="238"/>
      <c r="I3" s="238"/>
      <c r="J3" s="201"/>
      <c r="K3" s="238"/>
      <c r="L3" s="4"/>
      <c r="M3" s="4"/>
      <c r="N3" s="4"/>
      <c r="O3" s="4"/>
      <c r="P3" s="4"/>
      <c r="Q3" s="4"/>
      <c r="R3" s="4"/>
      <c r="S3" s="4"/>
      <c r="T3" s="4"/>
      <c r="U3" s="4"/>
      <c r="V3" s="4"/>
      <c r="W3" s="4"/>
      <c r="X3" s="4"/>
      <c r="Y3" s="4"/>
      <c r="Z3" s="4"/>
      <c r="AA3" s="4"/>
      <c r="AB3" s="4"/>
    </row>
    <row r="4" spans="1:28" ht="15.75">
      <c r="A4" s="238"/>
      <c r="B4" s="238"/>
      <c r="C4" s="238"/>
      <c r="D4" s="238"/>
      <c r="E4" s="238"/>
      <c r="F4" s="238"/>
      <c r="G4" s="238"/>
      <c r="H4" s="238"/>
      <c r="I4" s="238"/>
      <c r="J4" s="201"/>
      <c r="K4" s="238"/>
      <c r="L4" s="4"/>
      <c r="M4" s="4"/>
      <c r="N4" s="4"/>
      <c r="O4" s="4"/>
      <c r="P4" s="4"/>
      <c r="Q4" s="4"/>
      <c r="R4" s="4"/>
      <c r="S4" s="4"/>
      <c r="T4" s="4"/>
      <c r="U4" s="4"/>
      <c r="V4" s="4"/>
      <c r="W4" s="4"/>
      <c r="X4" s="4"/>
      <c r="Y4" s="4"/>
      <c r="Z4" s="4"/>
      <c r="AA4" s="4"/>
      <c r="AB4" s="4"/>
    </row>
    <row r="5" spans="1:28" ht="15.75">
      <c r="A5" s="238"/>
      <c r="B5" s="238"/>
      <c r="C5" s="238"/>
      <c r="D5" s="238"/>
      <c r="E5" s="238"/>
      <c r="F5" s="238"/>
      <c r="G5" s="238"/>
      <c r="H5" s="238"/>
      <c r="I5" s="238"/>
      <c r="J5" s="201"/>
      <c r="K5" s="238"/>
      <c r="L5" s="4"/>
      <c r="M5" s="4"/>
      <c r="N5" s="4"/>
      <c r="O5" s="4"/>
      <c r="P5" s="4"/>
      <c r="Q5" s="4"/>
      <c r="R5" s="4"/>
      <c r="S5" s="4"/>
      <c r="T5" s="4"/>
      <c r="U5" s="4"/>
      <c r="V5" s="4"/>
      <c r="W5" s="4"/>
      <c r="X5" s="4"/>
      <c r="Y5" s="4"/>
      <c r="Z5" s="4"/>
      <c r="AA5" s="4"/>
      <c r="AB5" s="4"/>
    </row>
    <row r="6" spans="1:28" ht="15.75">
      <c r="A6" s="238"/>
      <c r="B6" s="238"/>
      <c r="C6" s="238"/>
      <c r="D6" s="238"/>
      <c r="E6" s="238"/>
      <c r="F6" s="238"/>
      <c r="G6" s="238"/>
      <c r="H6" s="238"/>
      <c r="I6" s="238"/>
      <c r="J6" s="201"/>
      <c r="K6" s="238"/>
      <c r="L6" s="4"/>
      <c r="M6" s="4"/>
      <c r="N6" s="4"/>
      <c r="O6" s="4"/>
      <c r="P6" s="4"/>
      <c r="Q6" s="4"/>
      <c r="R6" s="4"/>
      <c r="S6" s="4"/>
      <c r="T6" s="4"/>
      <c r="U6" s="4"/>
      <c r="V6" s="4"/>
      <c r="W6" s="4"/>
      <c r="X6" s="4"/>
      <c r="Y6" s="4"/>
      <c r="Z6" s="4"/>
      <c r="AA6" s="4"/>
      <c r="AB6" s="4"/>
    </row>
    <row r="7" spans="1:28" ht="15.75">
      <c r="A7" s="238"/>
      <c r="B7" s="238"/>
      <c r="C7" s="238"/>
      <c r="D7" s="238"/>
      <c r="E7" s="238"/>
      <c r="F7" s="238"/>
      <c r="G7" s="238"/>
      <c r="H7" s="238"/>
      <c r="I7" s="238"/>
      <c r="J7" s="201"/>
      <c r="K7" s="238"/>
      <c r="L7" s="4"/>
      <c r="M7" s="4"/>
      <c r="N7" s="4"/>
      <c r="O7" s="4"/>
      <c r="P7" s="4"/>
      <c r="Q7" s="4"/>
      <c r="R7" s="4"/>
      <c r="S7" s="4"/>
      <c r="T7" s="4"/>
      <c r="U7" s="4"/>
      <c r="V7" s="4"/>
      <c r="W7" s="4"/>
      <c r="X7" s="4"/>
      <c r="Y7" s="4"/>
      <c r="Z7" s="4"/>
      <c r="AA7" s="4"/>
      <c r="AB7" s="4"/>
    </row>
    <row r="8" spans="1:28" ht="15.75">
      <c r="A8" s="238"/>
      <c r="B8" s="238"/>
      <c r="C8" s="238"/>
      <c r="D8" s="238"/>
      <c r="E8" s="238"/>
      <c r="F8" s="238"/>
      <c r="G8" s="238"/>
      <c r="H8" s="238"/>
      <c r="I8" s="238"/>
      <c r="J8" s="201"/>
      <c r="K8" s="238"/>
      <c r="L8" s="4"/>
      <c r="M8" s="4"/>
      <c r="N8" s="4"/>
      <c r="O8" s="4"/>
      <c r="P8" s="4"/>
      <c r="Q8" s="4"/>
      <c r="R8" s="4"/>
      <c r="S8" s="4"/>
      <c r="T8" s="4"/>
      <c r="U8" s="4"/>
      <c r="V8" s="4"/>
      <c r="W8" s="4"/>
      <c r="X8" s="4"/>
      <c r="Y8" s="4"/>
      <c r="Z8" s="4"/>
      <c r="AA8" s="4"/>
      <c r="AB8" s="4"/>
    </row>
    <row r="9" spans="1:28" ht="15.75">
      <c r="A9" s="238"/>
      <c r="B9" s="238"/>
      <c r="C9" s="238"/>
      <c r="D9" s="238"/>
      <c r="E9" s="238"/>
      <c r="F9" s="238"/>
      <c r="G9" s="238"/>
      <c r="H9" s="238"/>
      <c r="I9" s="238"/>
      <c r="J9" s="201"/>
      <c r="K9" s="238"/>
      <c r="L9" s="4"/>
      <c r="M9" s="4"/>
      <c r="N9" s="4"/>
      <c r="O9" s="4"/>
      <c r="P9" s="4"/>
      <c r="Q9" s="4"/>
      <c r="R9" s="4"/>
      <c r="S9" s="4"/>
      <c r="T9" s="4"/>
      <c r="U9" s="4"/>
      <c r="V9" s="4"/>
      <c r="W9" s="4"/>
      <c r="X9" s="4"/>
      <c r="Y9" s="4"/>
      <c r="Z9" s="4"/>
      <c r="AA9" s="4"/>
      <c r="AB9" s="4"/>
    </row>
    <row r="10" spans="1:28" ht="15.75">
      <c r="A10" s="238"/>
      <c r="B10" s="238"/>
      <c r="C10" s="238"/>
      <c r="D10" s="238"/>
      <c r="E10" s="238"/>
      <c r="F10" s="238"/>
      <c r="G10" s="238"/>
      <c r="H10" s="238"/>
      <c r="I10" s="238"/>
      <c r="J10" s="201"/>
      <c r="K10" s="238"/>
      <c r="L10" s="4"/>
      <c r="M10" s="4"/>
      <c r="N10" s="4"/>
      <c r="O10" s="4"/>
      <c r="P10" s="4"/>
      <c r="Q10" s="4"/>
      <c r="R10" s="4"/>
      <c r="S10" s="4"/>
      <c r="T10" s="4"/>
      <c r="U10" s="4"/>
      <c r="V10" s="4"/>
      <c r="W10" s="4"/>
      <c r="X10" s="4"/>
      <c r="Y10" s="4"/>
      <c r="Z10" s="4"/>
      <c r="AA10" s="4"/>
      <c r="AB10" s="4"/>
    </row>
    <row r="11" spans="1:28" ht="15.75">
      <c r="A11" s="238"/>
      <c r="B11" s="238"/>
      <c r="C11" s="238"/>
      <c r="D11" s="238"/>
      <c r="E11" s="238"/>
      <c r="F11" s="238"/>
      <c r="G11" s="238"/>
      <c r="H11" s="238"/>
      <c r="I11" s="238"/>
      <c r="J11" s="201"/>
      <c r="K11" s="238"/>
      <c r="L11" s="4"/>
      <c r="M11" s="4"/>
      <c r="N11" s="4"/>
      <c r="O11" s="4"/>
      <c r="P11" s="4"/>
      <c r="Q11" s="4"/>
      <c r="R11" s="4"/>
      <c r="S11" s="4"/>
      <c r="T11" s="4"/>
      <c r="U11" s="4"/>
      <c r="V11" s="4"/>
      <c r="W11" s="4"/>
      <c r="X11" s="4"/>
      <c r="Y11" s="4"/>
      <c r="Z11" s="4"/>
      <c r="AA11" s="4"/>
      <c r="AB11" s="4"/>
    </row>
    <row r="12" spans="1:28" ht="15.75">
      <c r="A12" s="238"/>
      <c r="B12" s="238"/>
      <c r="C12" s="238"/>
      <c r="D12" s="238"/>
      <c r="E12" s="238"/>
      <c r="F12" s="238"/>
      <c r="G12" s="238"/>
      <c r="H12" s="238"/>
      <c r="I12" s="238"/>
      <c r="J12" s="201"/>
      <c r="K12" s="238"/>
      <c r="L12" s="4"/>
      <c r="M12" s="4"/>
      <c r="N12" s="4"/>
      <c r="O12" s="4"/>
      <c r="P12" s="4"/>
      <c r="Q12" s="4"/>
      <c r="R12" s="4"/>
      <c r="S12" s="4"/>
      <c r="T12" s="4"/>
      <c r="U12" s="4"/>
      <c r="V12" s="4"/>
      <c r="W12" s="4"/>
      <c r="X12" s="4"/>
      <c r="Y12" s="4"/>
      <c r="Z12" s="4"/>
      <c r="AA12" s="4"/>
      <c r="AB12" s="4"/>
    </row>
    <row r="13" spans="1:28" ht="15.75">
      <c r="A13" s="238"/>
      <c r="B13" s="238"/>
      <c r="C13" s="238"/>
      <c r="D13" s="238"/>
      <c r="E13" s="238"/>
      <c r="F13" s="238"/>
      <c r="G13" s="238"/>
      <c r="H13" s="238"/>
      <c r="I13" s="238"/>
      <c r="J13" s="201"/>
      <c r="K13" s="238"/>
      <c r="L13" s="4"/>
      <c r="M13" s="4"/>
      <c r="N13" s="4"/>
      <c r="O13" s="4"/>
      <c r="P13" s="4"/>
      <c r="Q13" s="4"/>
      <c r="R13" s="4"/>
      <c r="S13" s="4"/>
      <c r="T13" s="4"/>
      <c r="U13" s="4"/>
      <c r="V13" s="4"/>
      <c r="W13" s="4"/>
      <c r="X13" s="4"/>
      <c r="Y13" s="4"/>
      <c r="Z13" s="4"/>
      <c r="AA13" s="4"/>
      <c r="AB13" s="4"/>
    </row>
    <row r="14" spans="1:28" ht="15.75">
      <c r="A14" s="238"/>
      <c r="B14" s="238"/>
      <c r="C14" s="238"/>
      <c r="D14" s="238"/>
      <c r="E14" s="238"/>
      <c r="F14" s="238"/>
      <c r="G14" s="238"/>
      <c r="H14" s="238"/>
      <c r="I14" s="238"/>
      <c r="J14" s="201"/>
      <c r="K14" s="238"/>
      <c r="L14" s="4"/>
      <c r="M14" s="4"/>
      <c r="N14" s="4"/>
      <c r="O14" s="4"/>
      <c r="P14" s="4"/>
      <c r="Q14" s="4"/>
      <c r="R14" s="4"/>
      <c r="S14" s="4"/>
      <c r="T14" s="4"/>
      <c r="U14" s="4"/>
      <c r="V14" s="4"/>
      <c r="W14" s="4"/>
      <c r="X14" s="4"/>
      <c r="Y14" s="4"/>
      <c r="Z14" s="4"/>
      <c r="AA14" s="4"/>
      <c r="AB14" s="4"/>
    </row>
    <row r="15" spans="1:28" ht="15.75">
      <c r="A15" s="238"/>
      <c r="B15" s="238"/>
      <c r="C15" s="238"/>
      <c r="D15" s="238"/>
      <c r="E15" s="238"/>
      <c r="F15" s="238"/>
      <c r="G15" s="238"/>
      <c r="H15" s="238"/>
      <c r="I15" s="238"/>
      <c r="J15" s="201"/>
      <c r="K15" s="238"/>
      <c r="L15" s="4"/>
      <c r="M15" s="4"/>
      <c r="N15" s="4"/>
      <c r="O15" s="4"/>
      <c r="P15" s="4"/>
      <c r="Q15" s="4"/>
      <c r="R15" s="4"/>
      <c r="S15" s="4"/>
      <c r="T15" s="4"/>
      <c r="U15" s="4"/>
      <c r="V15" s="4"/>
      <c r="W15" s="4"/>
      <c r="X15" s="4"/>
      <c r="Y15" s="4"/>
      <c r="Z15" s="4"/>
      <c r="AA15" s="4"/>
      <c r="AB15" s="4"/>
    </row>
    <row r="16" spans="1:28" ht="15.75">
      <c r="A16" s="238"/>
      <c r="B16" s="238"/>
      <c r="C16" s="238"/>
      <c r="D16" s="238"/>
      <c r="E16" s="238"/>
      <c r="F16" s="238"/>
      <c r="G16" s="238"/>
      <c r="H16" s="238"/>
      <c r="I16" s="238"/>
      <c r="J16" s="201"/>
      <c r="K16" s="238"/>
      <c r="L16" s="4"/>
      <c r="M16" s="4"/>
      <c r="N16" s="4"/>
      <c r="O16" s="4"/>
      <c r="P16" s="4"/>
      <c r="Q16" s="4"/>
      <c r="R16" s="4"/>
      <c r="S16" s="4"/>
      <c r="T16" s="4"/>
      <c r="U16" s="4"/>
      <c r="V16" s="4"/>
      <c r="W16" s="4"/>
      <c r="X16" s="4"/>
      <c r="Y16" s="4"/>
      <c r="Z16" s="4"/>
      <c r="AA16" s="4"/>
      <c r="AB16" s="4"/>
    </row>
    <row r="17" spans="1:28" ht="15.75">
      <c r="A17" s="238"/>
      <c r="B17" s="238"/>
      <c r="C17" s="238"/>
      <c r="D17" s="238"/>
      <c r="E17" s="238"/>
      <c r="F17" s="238"/>
      <c r="G17" s="238"/>
      <c r="H17" s="238"/>
      <c r="I17" s="238"/>
      <c r="J17" s="201"/>
      <c r="K17" s="238"/>
      <c r="L17" s="4"/>
      <c r="M17" s="4"/>
      <c r="N17" s="4"/>
      <c r="O17" s="4"/>
      <c r="P17" s="4"/>
      <c r="Q17" s="4"/>
      <c r="R17" s="4"/>
      <c r="S17" s="4"/>
      <c r="T17" s="4"/>
      <c r="U17" s="4"/>
      <c r="V17" s="4"/>
      <c r="W17" s="4"/>
      <c r="X17" s="4"/>
      <c r="Y17" s="4"/>
      <c r="Z17" s="4"/>
      <c r="AA17" s="4"/>
      <c r="AB17" s="4"/>
    </row>
    <row r="18" spans="1:28" ht="15.75">
      <c r="A18" s="238"/>
      <c r="B18" s="238"/>
      <c r="C18" s="238"/>
      <c r="D18" s="238"/>
      <c r="E18" s="238"/>
      <c r="F18" s="238"/>
      <c r="G18" s="238"/>
      <c r="H18" s="238"/>
      <c r="I18" s="238"/>
      <c r="J18" s="201"/>
      <c r="K18" s="238"/>
      <c r="L18" s="4"/>
      <c r="M18" s="4"/>
      <c r="N18" s="4"/>
      <c r="O18" s="4"/>
      <c r="P18" s="4"/>
      <c r="Q18" s="4"/>
      <c r="R18" s="4"/>
      <c r="S18" s="4"/>
      <c r="T18" s="4"/>
      <c r="U18" s="4"/>
      <c r="V18" s="4"/>
      <c r="W18" s="4"/>
      <c r="X18" s="4"/>
      <c r="Y18" s="4"/>
      <c r="Z18" s="4"/>
      <c r="AA18" s="4"/>
      <c r="AB18" s="4"/>
    </row>
    <row r="19" spans="1:28" ht="15.75">
      <c r="A19" s="238"/>
      <c r="B19" s="238"/>
      <c r="C19" s="238"/>
      <c r="D19" s="238"/>
      <c r="E19" s="238"/>
      <c r="F19" s="238"/>
      <c r="G19" s="238"/>
      <c r="H19" s="238"/>
      <c r="I19" s="238"/>
      <c r="J19" s="201"/>
      <c r="K19" s="238"/>
      <c r="L19" s="4"/>
      <c r="M19" s="4"/>
      <c r="N19" s="4"/>
      <c r="O19" s="4"/>
      <c r="P19" s="4"/>
      <c r="Q19" s="4"/>
      <c r="R19" s="4"/>
      <c r="S19" s="4"/>
      <c r="T19" s="4"/>
      <c r="U19" s="4"/>
      <c r="V19" s="4"/>
      <c r="W19" s="4"/>
      <c r="X19" s="4"/>
      <c r="Y19" s="4"/>
      <c r="Z19" s="4"/>
      <c r="AA19" s="4"/>
      <c r="AB19" s="4"/>
    </row>
    <row r="20" spans="1:28" ht="15.75">
      <c r="A20" s="238"/>
      <c r="B20" s="238"/>
      <c r="C20" s="238"/>
      <c r="D20" s="238"/>
      <c r="E20" s="238"/>
      <c r="F20" s="238"/>
      <c r="G20" s="238"/>
      <c r="H20" s="238"/>
      <c r="I20" s="238"/>
      <c r="J20" s="201"/>
      <c r="K20" s="238"/>
      <c r="L20" s="4"/>
      <c r="M20" s="4"/>
      <c r="N20" s="4"/>
      <c r="O20" s="4"/>
      <c r="P20" s="4"/>
      <c r="Q20" s="4"/>
      <c r="R20" s="4"/>
      <c r="S20" s="4"/>
      <c r="T20" s="4"/>
      <c r="U20" s="4"/>
      <c r="V20" s="4"/>
      <c r="W20" s="4"/>
      <c r="X20" s="4"/>
      <c r="Y20" s="4"/>
      <c r="Z20" s="4"/>
      <c r="AA20" s="4"/>
      <c r="AB20" s="4"/>
    </row>
    <row r="21" spans="1:28" ht="15.75">
      <c r="A21" s="238"/>
      <c r="B21" s="238"/>
      <c r="C21" s="238"/>
      <c r="D21" s="238"/>
      <c r="E21" s="238"/>
      <c r="F21" s="238"/>
      <c r="G21" s="238"/>
      <c r="H21" s="238"/>
      <c r="I21" s="238"/>
      <c r="J21" s="201"/>
      <c r="K21" s="238"/>
      <c r="L21" s="4"/>
      <c r="M21" s="4"/>
      <c r="N21" s="4"/>
      <c r="O21" s="4"/>
      <c r="P21" s="4"/>
      <c r="Q21" s="4"/>
      <c r="R21" s="4"/>
      <c r="S21" s="4"/>
      <c r="T21" s="4"/>
      <c r="U21" s="4"/>
      <c r="V21" s="4"/>
      <c r="W21" s="4"/>
      <c r="X21" s="4"/>
      <c r="Y21" s="4"/>
      <c r="Z21" s="4"/>
      <c r="AA21" s="4"/>
      <c r="AB21" s="4"/>
    </row>
    <row r="22" spans="1:28" ht="15.75">
      <c r="A22" s="238"/>
      <c r="B22" s="238"/>
      <c r="C22" s="238"/>
      <c r="D22" s="238"/>
      <c r="E22" s="238"/>
      <c r="F22" s="238"/>
      <c r="G22" s="238"/>
      <c r="H22" s="238"/>
      <c r="I22" s="238"/>
      <c r="J22" s="201"/>
      <c r="K22" s="238"/>
      <c r="L22" s="4"/>
      <c r="M22" s="4"/>
      <c r="N22" s="4"/>
      <c r="O22" s="4"/>
      <c r="P22" s="4"/>
      <c r="Q22" s="4"/>
      <c r="R22" s="4"/>
      <c r="S22" s="4"/>
      <c r="T22" s="4"/>
      <c r="U22" s="4"/>
      <c r="V22" s="4"/>
      <c r="W22" s="4"/>
      <c r="X22" s="4"/>
      <c r="Y22" s="4"/>
      <c r="Z22" s="4"/>
      <c r="AA22" s="4"/>
      <c r="AB22" s="4"/>
    </row>
    <row r="23" spans="1:28" ht="15.75">
      <c r="A23" s="238"/>
      <c r="B23" s="238"/>
      <c r="C23" s="238"/>
      <c r="D23" s="238"/>
      <c r="E23" s="238"/>
      <c r="F23" s="238"/>
      <c r="G23" s="238"/>
      <c r="H23" s="238"/>
      <c r="I23" s="238"/>
      <c r="J23" s="201"/>
      <c r="K23" s="238"/>
      <c r="L23" s="4"/>
      <c r="M23" s="4"/>
      <c r="N23" s="4"/>
      <c r="O23" s="4"/>
      <c r="P23" s="4"/>
      <c r="Q23" s="4"/>
      <c r="R23" s="4"/>
      <c r="S23" s="4"/>
      <c r="T23" s="4"/>
      <c r="U23" s="4"/>
      <c r="V23" s="4"/>
      <c r="W23" s="4"/>
      <c r="X23" s="4"/>
      <c r="Y23" s="4"/>
      <c r="Z23" s="4"/>
      <c r="AA23" s="4"/>
      <c r="AB23" s="4"/>
    </row>
    <row r="24" spans="1:28" ht="15.75">
      <c r="A24" s="238"/>
      <c r="B24" s="238"/>
      <c r="C24" s="238"/>
      <c r="D24" s="238"/>
      <c r="E24" s="238"/>
      <c r="F24" s="238"/>
      <c r="G24" s="238"/>
      <c r="H24" s="238"/>
      <c r="I24" s="238"/>
      <c r="J24" s="201"/>
      <c r="K24" s="238"/>
      <c r="L24" s="4"/>
      <c r="M24" s="4"/>
      <c r="N24" s="4"/>
      <c r="O24" s="4"/>
      <c r="P24" s="4"/>
      <c r="Q24" s="4"/>
      <c r="R24" s="4"/>
      <c r="S24" s="4"/>
      <c r="T24" s="4"/>
      <c r="U24" s="4"/>
      <c r="V24" s="4"/>
      <c r="W24" s="4"/>
      <c r="X24" s="4"/>
      <c r="Y24" s="4"/>
      <c r="Z24" s="4"/>
      <c r="AA24" s="4"/>
      <c r="AB24" s="4"/>
    </row>
    <row r="25" spans="1:28" ht="15.75">
      <c r="A25" s="238"/>
      <c r="B25" s="238"/>
      <c r="C25" s="238"/>
      <c r="D25" s="238"/>
      <c r="E25" s="238"/>
      <c r="F25" s="238"/>
      <c r="G25" s="238"/>
      <c r="H25" s="238"/>
      <c r="I25" s="238"/>
      <c r="J25" s="201"/>
      <c r="K25" s="238"/>
      <c r="L25" s="4"/>
      <c r="M25" s="4"/>
      <c r="N25" s="4"/>
      <c r="O25" s="4"/>
      <c r="P25" s="4"/>
      <c r="Q25" s="4"/>
      <c r="R25" s="4"/>
      <c r="S25" s="4"/>
      <c r="T25" s="4"/>
      <c r="U25" s="4"/>
      <c r="V25" s="4"/>
      <c r="W25" s="4"/>
      <c r="X25" s="4"/>
      <c r="Y25" s="4"/>
      <c r="Z25" s="4"/>
      <c r="AA25" s="4"/>
      <c r="AB25" s="4"/>
    </row>
    <row r="26" spans="1:28" ht="15.75">
      <c r="A26" s="238"/>
      <c r="B26" s="238"/>
      <c r="C26" s="238"/>
      <c r="D26" s="238"/>
      <c r="E26" s="238"/>
      <c r="F26" s="238"/>
      <c r="G26" s="238"/>
      <c r="H26" s="238"/>
      <c r="I26" s="238"/>
      <c r="J26" s="201"/>
      <c r="K26" s="238"/>
      <c r="L26" s="4"/>
      <c r="M26" s="4"/>
      <c r="N26" s="4"/>
      <c r="O26" s="4"/>
      <c r="P26" s="4"/>
      <c r="Q26" s="4"/>
      <c r="R26" s="4"/>
      <c r="S26" s="4"/>
      <c r="T26" s="4"/>
      <c r="U26" s="4"/>
      <c r="V26" s="4"/>
      <c r="W26" s="4"/>
      <c r="X26" s="4"/>
      <c r="Y26" s="4"/>
      <c r="Z26" s="4"/>
      <c r="AA26" s="4"/>
      <c r="AB26" s="4"/>
    </row>
    <row r="27" spans="1:28" ht="15.75">
      <c r="A27" s="238"/>
      <c r="B27" s="238"/>
      <c r="C27" s="238"/>
      <c r="D27" s="238"/>
      <c r="E27" s="238"/>
      <c r="F27" s="238"/>
      <c r="G27" s="238"/>
      <c r="H27" s="238"/>
      <c r="I27" s="238"/>
      <c r="J27" s="201"/>
      <c r="K27" s="238"/>
      <c r="L27" s="4"/>
      <c r="M27" s="4"/>
      <c r="N27" s="4"/>
      <c r="O27" s="4"/>
      <c r="P27" s="4"/>
      <c r="Q27" s="4"/>
      <c r="R27" s="4"/>
      <c r="S27" s="4"/>
      <c r="T27" s="4"/>
      <c r="U27" s="4"/>
      <c r="V27" s="4"/>
      <c r="W27" s="4"/>
      <c r="X27" s="4"/>
      <c r="Y27" s="4"/>
      <c r="Z27" s="4"/>
      <c r="AA27" s="4"/>
      <c r="AB27" s="4"/>
    </row>
    <row r="28" spans="1:28" ht="15.75">
      <c r="A28" s="238"/>
      <c r="B28" s="238"/>
      <c r="C28" s="238"/>
      <c r="D28" s="238"/>
      <c r="E28" s="238"/>
      <c r="F28" s="238"/>
      <c r="G28" s="238"/>
      <c r="H28" s="238"/>
      <c r="I28" s="238"/>
      <c r="J28" s="201"/>
      <c r="K28" s="238"/>
      <c r="L28" s="4"/>
      <c r="M28" s="4"/>
      <c r="N28" s="4"/>
      <c r="O28" s="4"/>
      <c r="P28" s="4"/>
      <c r="Q28" s="4"/>
      <c r="R28" s="4"/>
      <c r="S28" s="4"/>
      <c r="T28" s="4"/>
      <c r="U28" s="4"/>
      <c r="V28" s="4"/>
      <c r="W28" s="4"/>
      <c r="X28" s="4"/>
      <c r="Y28" s="4"/>
      <c r="Z28" s="4"/>
      <c r="AA28" s="4"/>
      <c r="AB28" s="4"/>
    </row>
    <row r="29" spans="1:28" ht="15.75">
      <c r="A29" s="238"/>
      <c r="B29" s="238"/>
      <c r="C29" s="238"/>
      <c r="D29" s="238"/>
      <c r="E29" s="238"/>
      <c r="F29" s="238"/>
      <c r="G29" s="238"/>
      <c r="H29" s="238"/>
      <c r="I29" s="238"/>
      <c r="J29" s="201"/>
      <c r="K29" s="238"/>
      <c r="L29" s="4"/>
      <c r="M29" s="4"/>
      <c r="N29" s="4"/>
      <c r="O29" s="4"/>
      <c r="P29" s="4"/>
      <c r="Q29" s="4"/>
      <c r="R29" s="4"/>
      <c r="S29" s="4"/>
      <c r="T29" s="4"/>
      <c r="U29" s="4"/>
      <c r="V29" s="4"/>
      <c r="W29" s="4"/>
      <c r="X29" s="4"/>
      <c r="Y29" s="4"/>
      <c r="Z29" s="4"/>
      <c r="AA29" s="4"/>
      <c r="AB29" s="4"/>
    </row>
    <row r="30" spans="1:28" ht="15.75">
      <c r="A30" s="238"/>
      <c r="B30" s="238"/>
      <c r="C30" s="238"/>
      <c r="D30" s="238"/>
      <c r="E30" s="238"/>
      <c r="F30" s="238"/>
      <c r="G30" s="238"/>
      <c r="H30" s="238"/>
      <c r="I30" s="238"/>
      <c r="J30" s="201"/>
      <c r="K30" s="238"/>
      <c r="L30" s="4"/>
      <c r="M30" s="4"/>
      <c r="N30" s="4"/>
      <c r="O30" s="4"/>
      <c r="P30" s="4"/>
      <c r="Q30" s="4"/>
      <c r="R30" s="4"/>
      <c r="S30" s="4"/>
      <c r="T30" s="4"/>
      <c r="U30" s="4"/>
      <c r="V30" s="4"/>
      <c r="W30" s="4"/>
      <c r="X30" s="4"/>
      <c r="Y30" s="4"/>
      <c r="Z30" s="4"/>
      <c r="AA30" s="4"/>
      <c r="AB30" s="4"/>
    </row>
    <row r="31" spans="1:28" ht="15.75">
      <c r="A31" s="238"/>
      <c r="B31" s="238"/>
      <c r="C31" s="238"/>
      <c r="D31" s="238"/>
      <c r="E31" s="238"/>
      <c r="F31" s="238"/>
      <c r="G31" s="238"/>
      <c r="H31" s="238"/>
      <c r="I31" s="238"/>
      <c r="J31" s="201"/>
      <c r="K31" s="238"/>
      <c r="L31" s="4"/>
      <c r="M31" s="4"/>
      <c r="N31" s="4"/>
      <c r="O31" s="4"/>
      <c r="P31" s="4"/>
      <c r="Q31" s="4"/>
      <c r="R31" s="4"/>
      <c r="S31" s="4"/>
      <c r="T31" s="4"/>
      <c r="U31" s="4"/>
      <c r="V31" s="4"/>
      <c r="W31" s="4"/>
      <c r="X31" s="4"/>
      <c r="Y31" s="4"/>
      <c r="Z31" s="4"/>
      <c r="AA31" s="4"/>
      <c r="AB31" s="4"/>
    </row>
    <row r="32" spans="1:28" ht="15.75">
      <c r="A32" s="238"/>
      <c r="B32" s="238"/>
      <c r="C32" s="238"/>
      <c r="D32" s="238"/>
      <c r="E32" s="238"/>
      <c r="F32" s="238"/>
      <c r="G32" s="238"/>
      <c r="H32" s="238"/>
      <c r="I32" s="238"/>
      <c r="J32" s="201"/>
      <c r="K32" s="238"/>
      <c r="L32" s="4"/>
      <c r="M32" s="4"/>
      <c r="N32" s="4"/>
      <c r="O32" s="4"/>
      <c r="P32" s="4"/>
      <c r="Q32" s="4"/>
      <c r="R32" s="4"/>
      <c r="S32" s="4"/>
      <c r="T32" s="4"/>
      <c r="U32" s="4"/>
      <c r="V32" s="4"/>
      <c r="W32" s="4"/>
      <c r="X32" s="4"/>
      <c r="Y32" s="4"/>
      <c r="Z32" s="4"/>
      <c r="AA32" s="4"/>
      <c r="AB32" s="4"/>
    </row>
    <row r="33" spans="1:28" ht="15.75">
      <c r="A33" s="238"/>
      <c r="B33" s="238"/>
      <c r="C33" s="238"/>
      <c r="D33" s="238"/>
      <c r="E33" s="238"/>
      <c r="F33" s="238"/>
      <c r="G33" s="238"/>
      <c r="H33" s="238"/>
      <c r="I33" s="238"/>
      <c r="J33" s="201"/>
      <c r="K33" s="238"/>
      <c r="L33" s="4"/>
      <c r="M33" s="4"/>
      <c r="N33" s="4"/>
      <c r="O33" s="4"/>
      <c r="P33" s="4"/>
      <c r="Q33" s="4"/>
      <c r="R33" s="4"/>
      <c r="S33" s="4"/>
      <c r="T33" s="4"/>
      <c r="U33" s="4"/>
      <c r="V33" s="4"/>
      <c r="W33" s="4"/>
      <c r="X33" s="4"/>
      <c r="Y33" s="4"/>
      <c r="Z33" s="4"/>
      <c r="AA33" s="4"/>
      <c r="AB33" s="4"/>
    </row>
    <row r="34" spans="1:28" ht="15.75">
      <c r="A34" s="238"/>
      <c r="B34" s="238"/>
      <c r="C34" s="238"/>
      <c r="D34" s="238"/>
      <c r="E34" s="238"/>
      <c r="F34" s="238"/>
      <c r="G34" s="238"/>
      <c r="H34" s="238"/>
      <c r="I34" s="238"/>
      <c r="J34" s="201"/>
      <c r="K34" s="238"/>
      <c r="L34" s="4"/>
      <c r="M34" s="4"/>
      <c r="N34" s="4"/>
      <c r="O34" s="4"/>
      <c r="P34" s="4"/>
      <c r="Q34" s="4"/>
      <c r="R34" s="4"/>
      <c r="S34" s="4"/>
      <c r="T34" s="4"/>
      <c r="U34" s="4"/>
      <c r="V34" s="4"/>
      <c r="W34" s="4"/>
      <c r="X34" s="4"/>
      <c r="Y34" s="4"/>
      <c r="Z34" s="4"/>
      <c r="AA34" s="4"/>
      <c r="AB34" s="4"/>
    </row>
    <row r="35" spans="1:28" ht="15.75">
      <c r="A35" s="238"/>
      <c r="B35" s="238"/>
      <c r="C35" s="238"/>
      <c r="D35" s="238"/>
      <c r="E35" s="238"/>
      <c r="F35" s="238"/>
      <c r="G35" s="238"/>
      <c r="H35" s="238"/>
      <c r="I35" s="238"/>
      <c r="J35" s="201"/>
      <c r="K35" s="238"/>
      <c r="L35" s="4"/>
      <c r="M35" s="4"/>
      <c r="N35" s="4"/>
      <c r="O35" s="4"/>
      <c r="P35" s="4"/>
      <c r="Q35" s="4"/>
      <c r="R35" s="4"/>
      <c r="S35" s="4"/>
      <c r="T35" s="4"/>
      <c r="U35" s="4"/>
      <c r="V35" s="4"/>
      <c r="W35" s="4"/>
      <c r="X35" s="4"/>
      <c r="Y35" s="4"/>
      <c r="Z35" s="4"/>
      <c r="AA35" s="4"/>
      <c r="AB35" s="4"/>
    </row>
    <row r="36" spans="1:28" ht="15.75">
      <c r="A36" s="238"/>
      <c r="B36" s="238"/>
      <c r="C36" s="238"/>
      <c r="D36" s="238"/>
      <c r="E36" s="238"/>
      <c r="F36" s="238"/>
      <c r="G36" s="238"/>
      <c r="H36" s="238"/>
      <c r="I36" s="238"/>
      <c r="J36" s="201"/>
      <c r="K36" s="238"/>
      <c r="L36" s="4"/>
      <c r="M36" s="4"/>
      <c r="N36" s="4"/>
      <c r="O36" s="4"/>
      <c r="P36" s="4"/>
      <c r="Q36" s="4"/>
      <c r="R36" s="4"/>
      <c r="S36" s="4"/>
      <c r="T36" s="4"/>
      <c r="U36" s="4"/>
      <c r="V36" s="4"/>
      <c r="W36" s="4"/>
      <c r="X36" s="4"/>
      <c r="Y36" s="4"/>
      <c r="Z36" s="4"/>
      <c r="AA36" s="4"/>
      <c r="AB36" s="4"/>
    </row>
    <row r="37" spans="1:28" ht="15.75">
      <c r="A37" s="238"/>
      <c r="B37" s="238"/>
      <c r="C37" s="238"/>
      <c r="D37" s="238"/>
      <c r="E37" s="238"/>
      <c r="F37" s="238"/>
      <c r="G37" s="238"/>
      <c r="H37" s="238"/>
      <c r="I37" s="238"/>
      <c r="J37" s="201"/>
      <c r="K37" s="238"/>
      <c r="L37" s="4"/>
      <c r="M37" s="4"/>
      <c r="N37" s="4"/>
      <c r="O37" s="4"/>
      <c r="P37" s="4"/>
      <c r="Q37" s="4"/>
      <c r="R37" s="4"/>
      <c r="S37" s="4"/>
      <c r="T37" s="4"/>
      <c r="U37" s="4"/>
      <c r="V37" s="4"/>
      <c r="W37" s="4"/>
      <c r="X37" s="4"/>
      <c r="Y37" s="4"/>
      <c r="Z37" s="4"/>
      <c r="AA37" s="4"/>
      <c r="AB37" s="4"/>
    </row>
    <row r="38" spans="1:28" ht="15.75">
      <c r="A38" s="238"/>
      <c r="B38" s="238"/>
      <c r="C38" s="238"/>
      <c r="D38" s="238"/>
      <c r="E38" s="238"/>
      <c r="F38" s="238"/>
      <c r="G38" s="238"/>
      <c r="H38" s="238"/>
      <c r="I38" s="238"/>
      <c r="J38" s="201"/>
      <c r="K38" s="238"/>
      <c r="L38" s="4"/>
      <c r="M38" s="4"/>
      <c r="N38" s="4"/>
      <c r="O38" s="4"/>
      <c r="P38" s="4"/>
      <c r="Q38" s="4"/>
      <c r="R38" s="4"/>
      <c r="S38" s="4"/>
      <c r="T38" s="4"/>
      <c r="U38" s="4"/>
      <c r="V38" s="4"/>
      <c r="W38" s="4"/>
      <c r="X38" s="4"/>
      <c r="Y38" s="4"/>
      <c r="Z38" s="4"/>
      <c r="AA38" s="4"/>
      <c r="AB38" s="4"/>
    </row>
    <row r="39" spans="1:28" ht="15.75">
      <c r="A39" s="238"/>
      <c r="B39" s="238"/>
      <c r="C39" s="238"/>
      <c r="D39" s="238"/>
      <c r="E39" s="238"/>
      <c r="F39" s="238"/>
      <c r="G39" s="238"/>
      <c r="H39" s="238"/>
      <c r="I39" s="238"/>
      <c r="J39" s="201"/>
      <c r="K39" s="238"/>
      <c r="L39" s="4"/>
      <c r="M39" s="4"/>
      <c r="N39" s="4"/>
      <c r="O39" s="4"/>
      <c r="P39" s="4"/>
      <c r="Q39" s="4"/>
      <c r="R39" s="4"/>
      <c r="S39" s="4"/>
      <c r="T39" s="4"/>
      <c r="U39" s="4"/>
      <c r="V39" s="4"/>
      <c r="W39" s="4"/>
      <c r="X39" s="4"/>
      <c r="Y39" s="4"/>
      <c r="Z39" s="4"/>
      <c r="AA39" s="4"/>
      <c r="AB39" s="4"/>
    </row>
    <row r="40" spans="1:28" ht="15.75">
      <c r="A40" s="238"/>
      <c r="B40" s="238"/>
      <c r="C40" s="238"/>
      <c r="D40" s="238"/>
      <c r="E40" s="238"/>
      <c r="F40" s="238"/>
      <c r="G40" s="238"/>
      <c r="H40" s="238"/>
      <c r="I40" s="238"/>
      <c r="J40" s="201"/>
      <c r="K40" s="238"/>
      <c r="L40" s="4"/>
      <c r="M40" s="4"/>
      <c r="N40" s="4"/>
      <c r="O40" s="4"/>
      <c r="P40" s="4"/>
      <c r="Q40" s="4"/>
      <c r="R40" s="4"/>
      <c r="S40" s="4"/>
      <c r="T40" s="4"/>
      <c r="U40" s="4"/>
      <c r="V40" s="4"/>
      <c r="W40" s="4"/>
      <c r="X40" s="4"/>
      <c r="Y40" s="4"/>
      <c r="Z40" s="4"/>
      <c r="AA40" s="4"/>
      <c r="AB40" s="4"/>
    </row>
    <row r="41" spans="1:28" ht="15.75">
      <c r="A41" s="238"/>
      <c r="B41" s="238"/>
      <c r="C41" s="238"/>
      <c r="D41" s="238"/>
      <c r="E41" s="238"/>
      <c r="F41" s="238"/>
      <c r="G41" s="238"/>
      <c r="H41" s="238"/>
      <c r="I41" s="238"/>
      <c r="J41" s="201"/>
      <c r="K41" s="238"/>
      <c r="L41" s="4"/>
      <c r="M41" s="4"/>
      <c r="N41" s="4"/>
      <c r="O41" s="4"/>
      <c r="P41" s="4"/>
      <c r="Q41" s="4"/>
      <c r="R41" s="4"/>
      <c r="S41" s="4"/>
      <c r="T41" s="4"/>
      <c r="U41" s="4"/>
      <c r="V41" s="4"/>
      <c r="W41" s="4"/>
      <c r="X41" s="4"/>
      <c r="Y41" s="4"/>
      <c r="Z41" s="4"/>
      <c r="AA41" s="4"/>
      <c r="AB41" s="4"/>
    </row>
    <row r="42" spans="1:28" ht="15.75">
      <c r="A42" s="238"/>
      <c r="B42" s="238"/>
      <c r="C42" s="238"/>
      <c r="D42" s="238"/>
      <c r="E42" s="238"/>
      <c r="F42" s="238"/>
      <c r="G42" s="238"/>
      <c r="H42" s="238"/>
      <c r="I42" s="238"/>
      <c r="J42" s="201"/>
      <c r="K42" s="238"/>
      <c r="L42" s="4"/>
      <c r="M42" s="4"/>
      <c r="N42" s="4"/>
      <c r="O42" s="4"/>
      <c r="P42" s="4"/>
      <c r="Q42" s="4"/>
      <c r="R42" s="4"/>
      <c r="S42" s="4"/>
      <c r="T42" s="4"/>
      <c r="U42" s="4"/>
      <c r="V42" s="4"/>
      <c r="W42" s="4"/>
      <c r="X42" s="4"/>
      <c r="Y42" s="4"/>
      <c r="Z42" s="4"/>
      <c r="AA42" s="4"/>
      <c r="AB42" s="4"/>
    </row>
    <row r="43" spans="1:28" ht="15.75">
      <c r="A43" s="238"/>
      <c r="B43" s="238"/>
      <c r="C43" s="238"/>
      <c r="D43" s="238"/>
      <c r="E43" s="238"/>
      <c r="F43" s="238"/>
      <c r="G43" s="238"/>
      <c r="H43" s="238"/>
      <c r="I43" s="238"/>
      <c r="J43" s="201"/>
      <c r="K43" s="238"/>
      <c r="L43" s="4"/>
      <c r="M43" s="4"/>
      <c r="N43" s="4"/>
      <c r="O43" s="4"/>
      <c r="P43" s="4"/>
      <c r="Q43" s="4"/>
      <c r="R43" s="4"/>
      <c r="S43" s="4"/>
      <c r="T43" s="4"/>
      <c r="U43" s="4"/>
      <c r="V43" s="4"/>
      <c r="W43" s="4"/>
      <c r="X43" s="4"/>
      <c r="Y43" s="4"/>
      <c r="Z43" s="4"/>
      <c r="AA43" s="4"/>
      <c r="AB43" s="4"/>
    </row>
    <row r="44" spans="1:28" ht="15.75">
      <c r="A44" s="238"/>
      <c r="B44" s="238"/>
      <c r="C44" s="238"/>
      <c r="D44" s="238"/>
      <c r="E44" s="238"/>
      <c r="F44" s="238"/>
      <c r="G44" s="238"/>
      <c r="H44" s="238"/>
      <c r="I44" s="238"/>
      <c r="J44" s="201"/>
      <c r="K44" s="238"/>
      <c r="L44" s="4"/>
      <c r="M44" s="4"/>
      <c r="N44" s="4"/>
      <c r="O44" s="4"/>
      <c r="P44" s="4"/>
      <c r="Q44" s="4"/>
      <c r="R44" s="4"/>
      <c r="S44" s="4"/>
      <c r="T44" s="4"/>
      <c r="U44" s="4"/>
      <c r="V44" s="4"/>
      <c r="W44" s="4"/>
      <c r="X44" s="4"/>
      <c r="Y44" s="4"/>
      <c r="Z44" s="4"/>
      <c r="AA44" s="4"/>
      <c r="AB44" s="4"/>
    </row>
    <row r="45" spans="1:28" ht="15.75">
      <c r="A45" s="238"/>
      <c r="B45" s="238"/>
      <c r="C45" s="238"/>
      <c r="D45" s="238"/>
      <c r="E45" s="238"/>
      <c r="F45" s="238"/>
      <c r="G45" s="238"/>
      <c r="H45" s="238"/>
      <c r="I45" s="238"/>
      <c r="J45" s="201"/>
      <c r="K45" s="238"/>
      <c r="L45" s="4"/>
      <c r="M45" s="4"/>
      <c r="N45" s="4"/>
      <c r="O45" s="4"/>
      <c r="P45" s="4"/>
      <c r="Q45" s="4"/>
      <c r="R45" s="4"/>
      <c r="S45" s="4"/>
      <c r="T45" s="4"/>
      <c r="U45" s="4"/>
      <c r="V45" s="4"/>
      <c r="W45" s="4"/>
      <c r="X45" s="4"/>
      <c r="Y45" s="4"/>
      <c r="Z45" s="4"/>
      <c r="AA45" s="4"/>
      <c r="AB45" s="4"/>
    </row>
    <row r="46" spans="1:28" ht="15.75">
      <c r="A46" s="238"/>
      <c r="B46" s="238"/>
      <c r="C46" s="238"/>
      <c r="D46" s="238"/>
      <c r="E46" s="238"/>
      <c r="F46" s="238"/>
      <c r="G46" s="238"/>
      <c r="H46" s="238"/>
      <c r="I46" s="238"/>
      <c r="J46" s="201"/>
      <c r="K46" s="238"/>
      <c r="L46" s="4"/>
      <c r="M46" s="4"/>
      <c r="N46" s="4"/>
      <c r="O46" s="4"/>
      <c r="P46" s="4"/>
      <c r="Q46" s="4"/>
      <c r="R46" s="4"/>
      <c r="S46" s="4"/>
      <c r="T46" s="4"/>
      <c r="U46" s="4"/>
      <c r="V46" s="4"/>
      <c r="W46" s="4"/>
      <c r="X46" s="4"/>
      <c r="Y46" s="4"/>
      <c r="Z46" s="4"/>
      <c r="AA46" s="4"/>
      <c r="AB46" s="4"/>
    </row>
    <row r="47" spans="1:28" ht="15.75">
      <c r="A47" s="238"/>
      <c r="B47" s="238"/>
      <c r="C47" s="238"/>
      <c r="D47" s="238"/>
      <c r="E47" s="238"/>
      <c r="F47" s="238"/>
      <c r="G47" s="238"/>
      <c r="H47" s="238"/>
      <c r="I47" s="238"/>
      <c r="J47" s="201"/>
      <c r="K47" s="238"/>
      <c r="L47" s="4"/>
      <c r="M47" s="4"/>
      <c r="N47" s="4"/>
      <c r="O47" s="4"/>
      <c r="P47" s="4"/>
      <c r="Q47" s="4"/>
      <c r="R47" s="4"/>
      <c r="S47" s="4"/>
      <c r="T47" s="4"/>
      <c r="U47" s="4"/>
      <c r="V47" s="4"/>
      <c r="W47" s="4"/>
      <c r="X47" s="4"/>
      <c r="Y47" s="4"/>
      <c r="Z47" s="4"/>
      <c r="AA47" s="4"/>
      <c r="AB47" s="4"/>
    </row>
    <row r="48" spans="1:28" ht="15.75">
      <c r="A48" s="238"/>
      <c r="B48" s="238"/>
      <c r="C48" s="238"/>
      <c r="D48" s="238"/>
      <c r="E48" s="238"/>
      <c r="F48" s="238"/>
      <c r="G48" s="238"/>
      <c r="H48" s="238"/>
      <c r="I48" s="238"/>
      <c r="J48" s="201"/>
      <c r="K48" s="238"/>
      <c r="L48" s="4"/>
      <c r="M48" s="4"/>
      <c r="N48" s="4"/>
      <c r="O48" s="4"/>
      <c r="P48" s="4"/>
      <c r="Q48" s="4"/>
      <c r="R48" s="4"/>
      <c r="S48" s="4"/>
      <c r="T48" s="4"/>
      <c r="U48" s="4"/>
      <c r="V48" s="4"/>
      <c r="W48" s="4"/>
      <c r="X48" s="4"/>
      <c r="Y48" s="4"/>
      <c r="Z48" s="4"/>
      <c r="AA48" s="4"/>
      <c r="AB48" s="4"/>
    </row>
    <row r="49" spans="1:28" ht="15.75">
      <c r="A49" s="238"/>
      <c r="B49" s="238"/>
      <c r="C49" s="238"/>
      <c r="D49" s="238"/>
      <c r="E49" s="238"/>
      <c r="F49" s="238"/>
      <c r="G49" s="238"/>
      <c r="H49" s="238"/>
      <c r="I49" s="238"/>
      <c r="J49" s="201"/>
      <c r="K49" s="238"/>
      <c r="L49" s="4"/>
      <c r="M49" s="4"/>
      <c r="N49" s="4"/>
      <c r="O49" s="4"/>
      <c r="P49" s="4"/>
      <c r="Q49" s="4"/>
      <c r="R49" s="4"/>
      <c r="S49" s="4"/>
      <c r="T49" s="4"/>
      <c r="U49" s="4"/>
      <c r="V49" s="4"/>
      <c r="W49" s="4"/>
      <c r="X49" s="4"/>
      <c r="Y49" s="4"/>
      <c r="Z49" s="4"/>
      <c r="AA49" s="4"/>
      <c r="AB49" s="4"/>
    </row>
    <row r="50" spans="1:28" ht="15.75">
      <c r="A50" s="238"/>
      <c r="B50" s="238"/>
      <c r="C50" s="238"/>
      <c r="D50" s="238"/>
      <c r="E50" s="238"/>
      <c r="F50" s="238"/>
      <c r="G50" s="238"/>
      <c r="H50" s="238"/>
      <c r="I50" s="238"/>
      <c r="J50" s="201"/>
      <c r="K50" s="238"/>
      <c r="L50" s="4"/>
      <c r="M50" s="4"/>
      <c r="N50" s="4"/>
      <c r="O50" s="4"/>
      <c r="P50" s="4"/>
      <c r="Q50" s="4"/>
      <c r="R50" s="4"/>
      <c r="S50" s="4"/>
      <c r="T50" s="4"/>
      <c r="U50" s="4"/>
      <c r="V50" s="4"/>
      <c r="W50" s="4"/>
      <c r="X50" s="4"/>
      <c r="Y50" s="4"/>
      <c r="Z50" s="4"/>
      <c r="AA50" s="4"/>
      <c r="AB50" s="4"/>
    </row>
    <row r="51" spans="1:28" ht="15.75">
      <c r="A51" s="238"/>
      <c r="B51" s="238"/>
      <c r="C51" s="238"/>
      <c r="D51" s="238"/>
      <c r="E51" s="238"/>
      <c r="F51" s="238"/>
      <c r="G51" s="238"/>
      <c r="H51" s="238"/>
      <c r="I51" s="238"/>
      <c r="J51" s="201"/>
      <c r="K51" s="238"/>
      <c r="L51" s="4"/>
      <c r="M51" s="4"/>
      <c r="N51" s="4"/>
      <c r="O51" s="4"/>
      <c r="P51" s="4"/>
      <c r="Q51" s="4"/>
      <c r="R51" s="4"/>
      <c r="S51" s="4"/>
      <c r="T51" s="4"/>
      <c r="U51" s="4"/>
      <c r="V51" s="4"/>
      <c r="W51" s="4"/>
      <c r="X51" s="4"/>
      <c r="Y51" s="4"/>
      <c r="Z51" s="4"/>
      <c r="AA51" s="4"/>
      <c r="AB51" s="4"/>
    </row>
    <row r="52" spans="1:28" ht="15.75">
      <c r="A52" s="238"/>
      <c r="B52" s="238"/>
      <c r="C52" s="238"/>
      <c r="D52" s="238"/>
      <c r="E52" s="238"/>
      <c r="F52" s="238"/>
      <c r="G52" s="238"/>
      <c r="H52" s="238"/>
      <c r="I52" s="238"/>
      <c r="J52" s="201"/>
      <c r="K52" s="238"/>
      <c r="L52" s="4"/>
      <c r="M52" s="4"/>
      <c r="N52" s="4"/>
      <c r="O52" s="4"/>
      <c r="P52" s="4"/>
      <c r="Q52" s="4"/>
      <c r="R52" s="4"/>
      <c r="S52" s="4"/>
      <c r="T52" s="4"/>
      <c r="U52" s="4"/>
      <c r="V52" s="4"/>
      <c r="W52" s="4"/>
      <c r="X52" s="4"/>
      <c r="Y52" s="4"/>
      <c r="Z52" s="4"/>
      <c r="AA52" s="4"/>
      <c r="AB52" s="4"/>
    </row>
    <row r="53" spans="1:28" ht="15.75">
      <c r="A53" s="238"/>
      <c r="B53" s="238"/>
      <c r="C53" s="238"/>
      <c r="D53" s="238"/>
      <c r="E53" s="238"/>
      <c r="F53" s="238"/>
      <c r="G53" s="238"/>
      <c r="H53" s="238"/>
      <c r="I53" s="238"/>
      <c r="J53" s="201"/>
      <c r="K53" s="238"/>
      <c r="L53" s="4"/>
      <c r="M53" s="4"/>
      <c r="N53" s="4"/>
      <c r="O53" s="4"/>
      <c r="P53" s="4"/>
      <c r="Q53" s="4"/>
      <c r="R53" s="4"/>
      <c r="S53" s="4"/>
      <c r="T53" s="4"/>
      <c r="U53" s="4"/>
      <c r="V53" s="4"/>
      <c r="W53" s="4"/>
      <c r="X53" s="4"/>
      <c r="Y53" s="4"/>
      <c r="Z53" s="4"/>
      <c r="AA53" s="4"/>
      <c r="AB53" s="4"/>
    </row>
    <row r="54" spans="1:28" ht="15.75">
      <c r="A54" s="238"/>
      <c r="B54" s="238"/>
      <c r="C54" s="238"/>
      <c r="D54" s="238"/>
      <c r="E54" s="238"/>
      <c r="F54" s="238"/>
      <c r="G54" s="238"/>
      <c r="H54" s="238"/>
      <c r="I54" s="238"/>
      <c r="J54" s="201"/>
      <c r="K54" s="238"/>
      <c r="L54" s="4"/>
      <c r="M54" s="4"/>
      <c r="N54" s="4"/>
      <c r="O54" s="4"/>
      <c r="P54" s="4"/>
      <c r="Q54" s="4"/>
      <c r="R54" s="4"/>
      <c r="S54" s="4"/>
      <c r="T54" s="4"/>
      <c r="U54" s="4"/>
      <c r="V54" s="4"/>
      <c r="W54" s="4"/>
      <c r="X54" s="4"/>
      <c r="Y54" s="4"/>
      <c r="Z54" s="4"/>
      <c r="AA54" s="4"/>
      <c r="AB54" s="4"/>
    </row>
    <row r="55" spans="1:28" ht="15.75">
      <c r="A55" s="238"/>
      <c r="B55" s="238"/>
      <c r="C55" s="238"/>
      <c r="D55" s="238"/>
      <c r="E55" s="238"/>
      <c r="F55" s="238"/>
      <c r="G55" s="238"/>
      <c r="H55" s="238"/>
      <c r="I55" s="238"/>
      <c r="J55" s="201"/>
      <c r="K55" s="238"/>
      <c r="L55" s="4"/>
      <c r="M55" s="4"/>
      <c r="N55" s="4"/>
      <c r="O55" s="4"/>
      <c r="P55" s="4"/>
      <c r="Q55" s="4"/>
      <c r="R55" s="4"/>
      <c r="S55" s="4"/>
      <c r="T55" s="4"/>
      <c r="U55" s="4"/>
      <c r="V55" s="4"/>
      <c r="W55" s="4"/>
      <c r="X55" s="4"/>
      <c r="Y55" s="4"/>
      <c r="Z55" s="4"/>
      <c r="AA55" s="4"/>
      <c r="AB55" s="4"/>
    </row>
    <row r="56" spans="1:28" ht="15.75">
      <c r="A56" s="238"/>
      <c r="B56" s="238"/>
      <c r="C56" s="238"/>
      <c r="D56" s="238"/>
      <c r="E56" s="238"/>
      <c r="F56" s="238"/>
      <c r="G56" s="238"/>
      <c r="H56" s="238"/>
      <c r="I56" s="238"/>
      <c r="J56" s="201"/>
      <c r="K56" s="238"/>
      <c r="L56" s="4"/>
      <c r="M56" s="4"/>
      <c r="N56" s="4"/>
      <c r="O56" s="4"/>
      <c r="P56" s="4"/>
      <c r="Q56" s="4"/>
      <c r="R56" s="4"/>
      <c r="S56" s="4"/>
      <c r="T56" s="4"/>
      <c r="U56" s="4"/>
      <c r="V56" s="4"/>
      <c r="W56" s="4"/>
      <c r="X56" s="4"/>
      <c r="Y56" s="4"/>
      <c r="Z56" s="4"/>
      <c r="AA56" s="4"/>
      <c r="AB56" s="4"/>
    </row>
    <row r="57" spans="1:28" ht="15.75">
      <c r="A57" s="238"/>
      <c r="B57" s="238"/>
      <c r="C57" s="238"/>
      <c r="D57" s="238"/>
      <c r="E57" s="238"/>
      <c r="F57" s="238"/>
      <c r="G57" s="238"/>
      <c r="H57" s="238"/>
      <c r="I57" s="238"/>
      <c r="J57" s="201"/>
      <c r="K57" s="238"/>
      <c r="L57" s="4"/>
      <c r="M57" s="4"/>
      <c r="N57" s="4"/>
      <c r="O57" s="4"/>
      <c r="P57" s="4"/>
      <c r="Q57" s="4"/>
      <c r="R57" s="4"/>
      <c r="S57" s="4"/>
      <c r="T57" s="4"/>
      <c r="U57" s="4"/>
      <c r="V57" s="4"/>
      <c r="W57" s="4"/>
      <c r="X57" s="4"/>
      <c r="Y57" s="4"/>
      <c r="Z57" s="4"/>
      <c r="AA57" s="4"/>
      <c r="AB57" s="4"/>
    </row>
    <row r="58" spans="1:28" ht="15.75">
      <c r="A58" s="238"/>
      <c r="B58" s="238"/>
      <c r="C58" s="238"/>
      <c r="D58" s="238"/>
      <c r="E58" s="238"/>
      <c r="F58" s="238"/>
      <c r="G58" s="238"/>
      <c r="H58" s="238"/>
      <c r="I58" s="238"/>
      <c r="J58" s="201"/>
      <c r="K58" s="238"/>
      <c r="L58" s="4"/>
      <c r="M58" s="4"/>
      <c r="N58" s="4"/>
      <c r="O58" s="4"/>
      <c r="P58" s="4"/>
      <c r="Q58" s="4"/>
      <c r="R58" s="4"/>
      <c r="S58" s="4"/>
      <c r="T58" s="4"/>
      <c r="U58" s="4"/>
      <c r="V58" s="4"/>
      <c r="W58" s="4"/>
      <c r="X58" s="4"/>
      <c r="Y58" s="4"/>
      <c r="Z58" s="4"/>
      <c r="AA58" s="4"/>
      <c r="AB58" s="4"/>
    </row>
    <row r="59" spans="1:28" ht="15.75">
      <c r="A59" s="238"/>
      <c r="B59" s="238"/>
      <c r="C59" s="238"/>
      <c r="D59" s="238"/>
      <c r="E59" s="238"/>
      <c r="F59" s="238"/>
      <c r="G59" s="238"/>
      <c r="H59" s="238"/>
      <c r="I59" s="238"/>
      <c r="J59" s="201"/>
      <c r="K59" s="238"/>
      <c r="L59" s="4"/>
      <c r="M59" s="4"/>
      <c r="N59" s="4"/>
      <c r="O59" s="4"/>
      <c r="P59" s="4"/>
      <c r="Q59" s="4"/>
      <c r="R59" s="4"/>
      <c r="S59" s="4"/>
      <c r="T59" s="4"/>
      <c r="U59" s="4"/>
      <c r="V59" s="4"/>
      <c r="W59" s="4"/>
      <c r="X59" s="4"/>
      <c r="Y59" s="4"/>
      <c r="Z59" s="4"/>
      <c r="AA59" s="4"/>
      <c r="AB59" s="4"/>
    </row>
    <row r="60" spans="1:28" ht="15.75">
      <c r="A60" s="238"/>
      <c r="B60" s="238"/>
      <c r="C60" s="238"/>
      <c r="D60" s="238"/>
      <c r="E60" s="238"/>
      <c r="F60" s="238"/>
      <c r="G60" s="238"/>
      <c r="H60" s="238"/>
      <c r="I60" s="238"/>
      <c r="J60" s="201"/>
      <c r="K60" s="238"/>
      <c r="L60" s="4"/>
      <c r="M60" s="4"/>
      <c r="N60" s="4"/>
      <c r="O60" s="4"/>
      <c r="P60" s="4"/>
      <c r="Q60" s="4"/>
      <c r="R60" s="4"/>
      <c r="S60" s="4"/>
      <c r="T60" s="4"/>
      <c r="U60" s="4"/>
      <c r="V60" s="4"/>
      <c r="W60" s="4"/>
      <c r="X60" s="4"/>
      <c r="Y60" s="4"/>
      <c r="Z60" s="4"/>
      <c r="AA60" s="4"/>
      <c r="AB60" s="4"/>
    </row>
    <row r="61" spans="1:28" ht="15.75">
      <c r="A61" s="238"/>
      <c r="B61" s="238"/>
      <c r="C61" s="238"/>
      <c r="D61" s="238"/>
      <c r="E61" s="238"/>
      <c r="F61" s="238"/>
      <c r="G61" s="238"/>
      <c r="H61" s="238"/>
      <c r="I61" s="238"/>
      <c r="J61" s="201"/>
      <c r="K61" s="238"/>
      <c r="L61" s="4"/>
      <c r="M61" s="4"/>
      <c r="N61" s="4"/>
      <c r="O61" s="4"/>
      <c r="P61" s="4"/>
      <c r="Q61" s="4"/>
      <c r="R61" s="4"/>
      <c r="S61" s="4"/>
      <c r="T61" s="4"/>
      <c r="U61" s="4"/>
      <c r="V61" s="4"/>
      <c r="W61" s="4"/>
      <c r="X61" s="4"/>
      <c r="Y61" s="4"/>
      <c r="Z61" s="4"/>
      <c r="AA61" s="4"/>
      <c r="AB61" s="4"/>
    </row>
    <row r="62" spans="1:28" ht="15.75">
      <c r="A62" s="238"/>
      <c r="B62" s="238"/>
      <c r="C62" s="238"/>
      <c r="D62" s="238"/>
      <c r="E62" s="238"/>
      <c r="F62" s="238"/>
      <c r="G62" s="238"/>
      <c r="H62" s="238"/>
      <c r="I62" s="238"/>
      <c r="J62" s="201"/>
      <c r="K62" s="238"/>
      <c r="L62" s="4"/>
      <c r="M62" s="4"/>
      <c r="N62" s="4"/>
      <c r="O62" s="4"/>
      <c r="P62" s="4"/>
      <c r="Q62" s="4"/>
      <c r="R62" s="4"/>
      <c r="S62" s="4"/>
      <c r="T62" s="4"/>
      <c r="U62" s="4"/>
      <c r="V62" s="4"/>
      <c r="W62" s="4"/>
      <c r="X62" s="4"/>
      <c r="Y62" s="4"/>
      <c r="Z62" s="4"/>
      <c r="AA62" s="4"/>
      <c r="AB62" s="4"/>
    </row>
    <row r="63" spans="1:28" ht="15.75">
      <c r="A63" s="238"/>
      <c r="B63" s="238"/>
      <c r="C63" s="238"/>
      <c r="D63" s="238"/>
      <c r="E63" s="238"/>
      <c r="F63" s="238"/>
      <c r="G63" s="238"/>
      <c r="H63" s="238"/>
      <c r="I63" s="238"/>
      <c r="J63" s="201"/>
      <c r="K63" s="238"/>
      <c r="L63" s="4"/>
      <c r="M63" s="4"/>
      <c r="N63" s="4"/>
      <c r="O63" s="4"/>
      <c r="P63" s="4"/>
      <c r="Q63" s="4"/>
      <c r="R63" s="4"/>
      <c r="S63" s="4"/>
      <c r="T63" s="4"/>
      <c r="U63" s="4"/>
      <c r="V63" s="4"/>
      <c r="W63" s="4"/>
      <c r="X63" s="4"/>
      <c r="Y63" s="4"/>
      <c r="Z63" s="4"/>
      <c r="AA63" s="4"/>
      <c r="AB63" s="4"/>
    </row>
    <row r="64" spans="1:28" ht="15.75">
      <c r="A64" s="238"/>
      <c r="B64" s="238"/>
      <c r="C64" s="238"/>
      <c r="D64" s="238"/>
      <c r="E64" s="238"/>
      <c r="F64" s="238"/>
      <c r="G64" s="238"/>
      <c r="H64" s="238"/>
      <c r="I64" s="238"/>
      <c r="J64" s="201"/>
      <c r="K64" s="238"/>
      <c r="L64" s="4"/>
      <c r="M64" s="4"/>
      <c r="N64" s="4"/>
      <c r="O64" s="4"/>
      <c r="P64" s="4"/>
      <c r="Q64" s="4"/>
      <c r="R64" s="4"/>
      <c r="S64" s="4"/>
      <c r="T64" s="4"/>
      <c r="U64" s="4"/>
      <c r="V64" s="4"/>
      <c r="W64" s="4"/>
      <c r="X64" s="4"/>
      <c r="Y64" s="4"/>
      <c r="Z64" s="4"/>
      <c r="AA64" s="4"/>
      <c r="AB64" s="4"/>
    </row>
    <row r="65" spans="1:28" ht="15.75">
      <c r="A65" s="238"/>
      <c r="B65" s="238"/>
      <c r="C65" s="238"/>
      <c r="D65" s="238"/>
      <c r="E65" s="238"/>
      <c r="F65" s="238"/>
      <c r="G65" s="238"/>
      <c r="H65" s="238"/>
      <c r="I65" s="238"/>
      <c r="J65" s="201"/>
      <c r="K65" s="238"/>
      <c r="L65" s="4"/>
      <c r="M65" s="4"/>
      <c r="N65" s="4"/>
      <c r="O65" s="4"/>
      <c r="P65" s="4"/>
      <c r="Q65" s="4"/>
      <c r="R65" s="4"/>
      <c r="S65" s="4"/>
      <c r="T65" s="4"/>
      <c r="U65" s="4"/>
      <c r="V65" s="4"/>
      <c r="W65" s="4"/>
      <c r="X65" s="4"/>
      <c r="Y65" s="4"/>
      <c r="Z65" s="4"/>
      <c r="AA65" s="4"/>
      <c r="AB65" s="4"/>
    </row>
    <row r="66" spans="1:28" ht="15.75">
      <c r="A66" s="238"/>
      <c r="B66" s="238"/>
      <c r="C66" s="238"/>
      <c r="D66" s="238"/>
      <c r="E66" s="238"/>
      <c r="F66" s="238"/>
      <c r="G66" s="238"/>
      <c r="H66" s="238"/>
      <c r="I66" s="238"/>
      <c r="J66" s="201"/>
      <c r="K66" s="238"/>
      <c r="L66" s="4"/>
      <c r="M66" s="4"/>
      <c r="N66" s="4"/>
      <c r="O66" s="4"/>
      <c r="P66" s="4"/>
      <c r="Q66" s="4"/>
      <c r="R66" s="4"/>
      <c r="S66" s="4"/>
      <c r="T66" s="4"/>
      <c r="U66" s="4"/>
      <c r="V66" s="4"/>
      <c r="W66" s="4"/>
      <c r="X66" s="4"/>
      <c r="Y66" s="4"/>
      <c r="Z66" s="4"/>
      <c r="AA66" s="4"/>
      <c r="AB66" s="4"/>
    </row>
    <row r="67" spans="1:28" ht="15.75">
      <c r="A67" s="238"/>
      <c r="B67" s="238"/>
      <c r="C67" s="238"/>
      <c r="D67" s="238"/>
      <c r="E67" s="238"/>
      <c r="F67" s="238"/>
      <c r="G67" s="238"/>
      <c r="H67" s="238"/>
      <c r="I67" s="238"/>
      <c r="J67" s="201"/>
      <c r="K67" s="238"/>
      <c r="L67" s="4"/>
      <c r="M67" s="4"/>
      <c r="N67" s="4"/>
      <c r="O67" s="4"/>
      <c r="P67" s="4"/>
      <c r="Q67" s="4"/>
      <c r="R67" s="4"/>
      <c r="S67" s="4"/>
      <c r="T67" s="4"/>
      <c r="U67" s="4"/>
      <c r="V67" s="4"/>
      <c r="W67" s="4"/>
      <c r="X67" s="4"/>
      <c r="Y67" s="4"/>
      <c r="Z67" s="4"/>
      <c r="AA67" s="4"/>
      <c r="AB67" s="4"/>
    </row>
    <row r="68" spans="1:28" ht="15.75">
      <c r="A68" s="238"/>
      <c r="B68" s="238"/>
      <c r="C68" s="238"/>
      <c r="D68" s="238"/>
      <c r="E68" s="238"/>
      <c r="F68" s="238"/>
      <c r="G68" s="238"/>
      <c r="H68" s="238"/>
      <c r="I68" s="238"/>
      <c r="J68" s="201"/>
      <c r="K68" s="238"/>
      <c r="L68" s="4"/>
      <c r="M68" s="4"/>
      <c r="N68" s="4"/>
      <c r="O68" s="4"/>
      <c r="P68" s="4"/>
      <c r="Q68" s="4"/>
      <c r="R68" s="4"/>
      <c r="S68" s="4"/>
      <c r="T68" s="4"/>
      <c r="U68" s="4"/>
      <c r="V68" s="4"/>
      <c r="W68" s="4"/>
      <c r="X68" s="4"/>
      <c r="Y68" s="4"/>
      <c r="Z68" s="4"/>
      <c r="AA68" s="4"/>
      <c r="AB68" s="4"/>
    </row>
    <row r="69" spans="1:28" ht="15.75">
      <c r="A69" s="238"/>
      <c r="B69" s="238"/>
      <c r="C69" s="238"/>
      <c r="D69" s="238"/>
      <c r="E69" s="238"/>
      <c r="F69" s="238"/>
      <c r="G69" s="238"/>
      <c r="H69" s="238"/>
      <c r="I69" s="238"/>
      <c r="J69" s="201"/>
      <c r="K69" s="238"/>
      <c r="L69" s="4"/>
      <c r="M69" s="4"/>
      <c r="N69" s="4"/>
      <c r="O69" s="4"/>
      <c r="P69" s="4"/>
      <c r="Q69" s="4"/>
      <c r="R69" s="4"/>
      <c r="S69" s="4"/>
      <c r="T69" s="4"/>
      <c r="U69" s="4"/>
      <c r="V69" s="4"/>
      <c r="W69" s="4"/>
      <c r="X69" s="4"/>
      <c r="Y69" s="4"/>
      <c r="Z69" s="4"/>
      <c r="AA69" s="4"/>
      <c r="AB69" s="4"/>
    </row>
    <row r="70" spans="1:28" ht="15.75">
      <c r="A70" s="238"/>
      <c r="B70" s="238"/>
      <c r="C70" s="238"/>
      <c r="D70" s="238"/>
      <c r="E70" s="238"/>
      <c r="F70" s="238"/>
      <c r="G70" s="238"/>
      <c r="H70" s="238"/>
      <c r="I70" s="238"/>
      <c r="J70" s="201"/>
      <c r="K70" s="238"/>
      <c r="L70" s="4"/>
      <c r="M70" s="4"/>
      <c r="N70" s="4"/>
      <c r="O70" s="4"/>
      <c r="P70" s="4"/>
      <c r="Q70" s="4"/>
      <c r="R70" s="4"/>
      <c r="S70" s="4"/>
      <c r="T70" s="4"/>
      <c r="U70" s="4"/>
      <c r="V70" s="4"/>
      <c r="W70" s="4"/>
      <c r="X70" s="4"/>
      <c r="Y70" s="4"/>
      <c r="Z70" s="4"/>
      <c r="AA70" s="4"/>
      <c r="AB70" s="4"/>
    </row>
    <row r="71" spans="1:28" ht="15.75">
      <c r="A71" s="238"/>
      <c r="B71" s="238"/>
      <c r="C71" s="238"/>
      <c r="D71" s="238"/>
      <c r="E71" s="238"/>
      <c r="F71" s="238"/>
      <c r="G71" s="238"/>
      <c r="H71" s="238"/>
      <c r="I71" s="238"/>
      <c r="J71" s="201"/>
      <c r="K71" s="238"/>
      <c r="L71" s="4"/>
      <c r="M71" s="4"/>
      <c r="N71" s="4"/>
      <c r="O71" s="4"/>
      <c r="P71" s="4"/>
      <c r="Q71" s="4"/>
      <c r="R71" s="4"/>
      <c r="S71" s="4"/>
      <c r="T71" s="4"/>
      <c r="U71" s="4"/>
      <c r="V71" s="4"/>
      <c r="W71" s="4"/>
      <c r="X71" s="4"/>
      <c r="Y71" s="4"/>
      <c r="Z71" s="4"/>
      <c r="AA71" s="4"/>
      <c r="AB71" s="4"/>
    </row>
    <row r="72" spans="1:28" ht="15.75">
      <c r="A72" s="238"/>
      <c r="B72" s="238"/>
      <c r="C72" s="238"/>
      <c r="D72" s="238"/>
      <c r="E72" s="238"/>
      <c r="F72" s="238"/>
      <c r="G72" s="238"/>
      <c r="H72" s="238"/>
      <c r="I72" s="238"/>
      <c r="J72" s="201"/>
      <c r="K72" s="238"/>
      <c r="L72" s="4"/>
      <c r="M72" s="4"/>
      <c r="N72" s="4"/>
      <c r="O72" s="4"/>
      <c r="P72" s="4"/>
      <c r="Q72" s="4"/>
      <c r="R72" s="4"/>
      <c r="S72" s="4"/>
      <c r="T72" s="4"/>
      <c r="U72" s="4"/>
      <c r="V72" s="4"/>
      <c r="W72" s="4"/>
      <c r="X72" s="4"/>
      <c r="Y72" s="4"/>
      <c r="Z72" s="4"/>
      <c r="AA72" s="4"/>
      <c r="AB72" s="4"/>
    </row>
    <row r="73" spans="1:28" ht="15.75">
      <c r="A73" s="238"/>
      <c r="B73" s="238"/>
      <c r="C73" s="238"/>
      <c r="D73" s="238"/>
      <c r="E73" s="238"/>
      <c r="F73" s="238"/>
      <c r="G73" s="238"/>
      <c r="H73" s="238"/>
      <c r="I73" s="238"/>
      <c r="J73" s="201"/>
      <c r="K73" s="238"/>
      <c r="L73" s="4"/>
      <c r="M73" s="4"/>
      <c r="N73" s="4"/>
      <c r="O73" s="4"/>
      <c r="P73" s="4"/>
      <c r="Q73" s="4"/>
      <c r="R73" s="4"/>
      <c r="S73" s="4"/>
      <c r="T73" s="4"/>
      <c r="U73" s="4"/>
      <c r="V73" s="4"/>
      <c r="W73" s="4"/>
      <c r="X73" s="4"/>
      <c r="Y73" s="4"/>
      <c r="Z73" s="4"/>
      <c r="AA73" s="4"/>
      <c r="AB73" s="4"/>
    </row>
    <row r="74" spans="1:28" ht="15.75">
      <c r="A74" s="238"/>
      <c r="B74" s="238"/>
      <c r="C74" s="238"/>
      <c r="D74" s="238"/>
      <c r="E74" s="238"/>
      <c r="F74" s="238"/>
      <c r="G74" s="238"/>
      <c r="H74" s="238"/>
      <c r="I74" s="238"/>
      <c r="J74" s="201"/>
      <c r="K74" s="238"/>
      <c r="L74" s="4"/>
      <c r="M74" s="4"/>
      <c r="N74" s="4"/>
      <c r="O74" s="4"/>
      <c r="P74" s="4"/>
      <c r="Q74" s="4"/>
      <c r="R74" s="4"/>
      <c r="S74" s="4"/>
      <c r="T74" s="4"/>
      <c r="U74" s="4"/>
      <c r="V74" s="4"/>
      <c r="W74" s="4"/>
      <c r="X74" s="4"/>
      <c r="Y74" s="4"/>
      <c r="Z74" s="4"/>
      <c r="AA74" s="4"/>
      <c r="AB74" s="4"/>
    </row>
    <row r="75" spans="1:28" ht="15.75">
      <c r="A75" s="238"/>
      <c r="B75" s="238"/>
      <c r="C75" s="238"/>
      <c r="D75" s="238"/>
      <c r="E75" s="238"/>
      <c r="F75" s="238"/>
      <c r="G75" s="238"/>
      <c r="H75" s="238"/>
      <c r="I75" s="238"/>
      <c r="J75" s="201"/>
      <c r="K75" s="238"/>
      <c r="L75" s="4"/>
      <c r="M75" s="4"/>
      <c r="N75" s="4"/>
      <c r="O75" s="4"/>
      <c r="P75" s="4"/>
      <c r="Q75" s="4"/>
      <c r="R75" s="4"/>
      <c r="S75" s="4"/>
      <c r="T75" s="4"/>
      <c r="U75" s="4"/>
      <c r="V75" s="4"/>
      <c r="W75" s="4"/>
      <c r="X75" s="4"/>
      <c r="Y75" s="4"/>
      <c r="Z75" s="4"/>
      <c r="AA75" s="4"/>
      <c r="AB75" s="4"/>
    </row>
    <row r="76" spans="1:28" ht="15.75">
      <c r="A76" s="238"/>
      <c r="B76" s="238"/>
      <c r="C76" s="238"/>
      <c r="D76" s="238"/>
      <c r="E76" s="238"/>
      <c r="F76" s="238"/>
      <c r="G76" s="238"/>
      <c r="H76" s="238"/>
      <c r="I76" s="238"/>
      <c r="J76" s="201"/>
      <c r="K76" s="238"/>
      <c r="L76" s="4"/>
      <c r="M76" s="4"/>
      <c r="N76" s="4"/>
      <c r="O76" s="4"/>
      <c r="P76" s="4"/>
      <c r="Q76" s="4"/>
      <c r="R76" s="4"/>
      <c r="S76" s="4"/>
      <c r="T76" s="4"/>
      <c r="U76" s="4"/>
      <c r="V76" s="4"/>
      <c r="W76" s="4"/>
      <c r="X76" s="4"/>
      <c r="Y76" s="4"/>
      <c r="Z76" s="4"/>
      <c r="AA76" s="4"/>
      <c r="AB76" s="4"/>
    </row>
    <row r="77" spans="1:28" ht="15.75">
      <c r="A77" s="238"/>
      <c r="B77" s="238"/>
      <c r="C77" s="238"/>
      <c r="D77" s="238"/>
      <c r="E77" s="238"/>
      <c r="F77" s="238"/>
      <c r="G77" s="238"/>
      <c r="H77" s="238"/>
      <c r="I77" s="238"/>
      <c r="J77" s="201"/>
      <c r="K77" s="238"/>
      <c r="L77" s="4"/>
      <c r="M77" s="4"/>
      <c r="N77" s="4"/>
      <c r="O77" s="4"/>
      <c r="P77" s="4"/>
      <c r="Q77" s="4"/>
      <c r="R77" s="4"/>
      <c r="S77" s="4"/>
      <c r="T77" s="4"/>
      <c r="U77" s="4"/>
      <c r="V77" s="4"/>
      <c r="W77" s="4"/>
      <c r="X77" s="4"/>
      <c r="Y77" s="4"/>
      <c r="Z77" s="4"/>
      <c r="AA77" s="4"/>
      <c r="AB77" s="4"/>
    </row>
    <row r="78" spans="1:28" ht="15.75">
      <c r="A78" s="238"/>
      <c r="B78" s="238"/>
      <c r="C78" s="238"/>
      <c r="D78" s="238"/>
      <c r="E78" s="238"/>
      <c r="F78" s="238"/>
      <c r="G78" s="238"/>
      <c r="H78" s="238"/>
      <c r="I78" s="238"/>
      <c r="J78" s="201"/>
      <c r="K78" s="238"/>
      <c r="L78" s="4"/>
      <c r="M78" s="4"/>
      <c r="N78" s="4"/>
      <c r="O78" s="4"/>
      <c r="P78" s="4"/>
      <c r="Q78" s="4"/>
      <c r="R78" s="4"/>
      <c r="S78" s="4"/>
      <c r="T78" s="4"/>
      <c r="U78" s="4"/>
      <c r="V78" s="4"/>
      <c r="W78" s="4"/>
      <c r="X78" s="4"/>
      <c r="Y78" s="4"/>
      <c r="Z78" s="4"/>
      <c r="AA78" s="4"/>
      <c r="AB78" s="4"/>
    </row>
    <row r="79" spans="1:28" ht="15.75">
      <c r="A79" s="238"/>
      <c r="B79" s="238"/>
      <c r="C79" s="238"/>
      <c r="D79" s="238"/>
      <c r="E79" s="238"/>
      <c r="F79" s="238"/>
      <c r="G79" s="238"/>
      <c r="H79" s="238"/>
      <c r="I79" s="238"/>
      <c r="J79" s="201"/>
      <c r="K79" s="238"/>
      <c r="L79" s="4"/>
      <c r="M79" s="4"/>
      <c r="N79" s="4"/>
      <c r="O79" s="4"/>
      <c r="P79" s="4"/>
      <c r="Q79" s="4"/>
      <c r="R79" s="4"/>
      <c r="S79" s="4"/>
      <c r="T79" s="4"/>
      <c r="U79" s="4"/>
      <c r="V79" s="4"/>
      <c r="W79" s="4"/>
      <c r="X79" s="4"/>
      <c r="Y79" s="4"/>
      <c r="Z79" s="4"/>
      <c r="AA79" s="4"/>
      <c r="AB79" s="4"/>
    </row>
    <row r="80" spans="1:28" ht="15.75">
      <c r="A80" s="238"/>
      <c r="B80" s="238"/>
      <c r="C80" s="238"/>
      <c r="D80" s="238"/>
      <c r="E80" s="238"/>
      <c r="F80" s="238"/>
      <c r="G80" s="238"/>
      <c r="H80" s="238"/>
      <c r="I80" s="238"/>
      <c r="J80" s="201"/>
      <c r="K80" s="238"/>
      <c r="L80" s="4"/>
      <c r="M80" s="4"/>
      <c r="N80" s="4"/>
      <c r="O80" s="4"/>
      <c r="P80" s="4"/>
      <c r="Q80" s="4"/>
      <c r="R80" s="4"/>
      <c r="S80" s="4"/>
      <c r="T80" s="4"/>
      <c r="U80" s="4"/>
      <c r="V80" s="4"/>
      <c r="W80" s="4"/>
      <c r="X80" s="4"/>
      <c r="Y80" s="4"/>
      <c r="Z80" s="4"/>
      <c r="AA80" s="4"/>
      <c r="AB80" s="4"/>
    </row>
    <row r="81" spans="1:28" ht="15.75">
      <c r="A81" s="238"/>
      <c r="B81" s="238"/>
      <c r="C81" s="238"/>
      <c r="D81" s="238"/>
      <c r="E81" s="238"/>
      <c r="F81" s="238"/>
      <c r="G81" s="238"/>
      <c r="H81" s="238"/>
      <c r="I81" s="238"/>
      <c r="J81" s="201"/>
      <c r="K81" s="238"/>
      <c r="L81" s="4"/>
      <c r="M81" s="4"/>
      <c r="N81" s="4"/>
      <c r="O81" s="4"/>
      <c r="P81" s="4"/>
      <c r="Q81" s="4"/>
      <c r="R81" s="4"/>
      <c r="S81" s="4"/>
      <c r="T81" s="4"/>
      <c r="U81" s="4"/>
      <c r="V81" s="4"/>
      <c r="W81" s="4"/>
      <c r="X81" s="4"/>
      <c r="Y81" s="4"/>
      <c r="Z81" s="4"/>
      <c r="AA81" s="4"/>
      <c r="AB81" s="4"/>
    </row>
    <row r="82" spans="1:28" ht="15.75">
      <c r="A82" s="238"/>
      <c r="B82" s="238"/>
      <c r="C82" s="238"/>
      <c r="D82" s="238"/>
      <c r="E82" s="238"/>
      <c r="F82" s="238"/>
      <c r="G82" s="238"/>
      <c r="H82" s="238"/>
      <c r="I82" s="238"/>
      <c r="J82" s="201"/>
      <c r="K82" s="238"/>
      <c r="L82" s="4"/>
      <c r="M82" s="4"/>
      <c r="N82" s="4"/>
      <c r="O82" s="4"/>
      <c r="P82" s="4"/>
      <c r="Q82" s="4"/>
      <c r="R82" s="4"/>
      <c r="S82" s="4"/>
      <c r="T82" s="4"/>
      <c r="U82" s="4"/>
      <c r="V82" s="4"/>
      <c r="W82" s="4"/>
      <c r="X82" s="4"/>
      <c r="Y82" s="4"/>
      <c r="Z82" s="4"/>
      <c r="AA82" s="4"/>
      <c r="AB82" s="4"/>
    </row>
    <row r="83" spans="1:28" ht="15.75">
      <c r="A83" s="238"/>
      <c r="B83" s="238"/>
      <c r="C83" s="238"/>
      <c r="D83" s="238"/>
      <c r="E83" s="238"/>
      <c r="F83" s="238"/>
      <c r="G83" s="238"/>
      <c r="H83" s="238"/>
      <c r="I83" s="238"/>
      <c r="J83" s="201"/>
      <c r="K83" s="238"/>
      <c r="L83" s="4"/>
      <c r="M83" s="4"/>
      <c r="N83" s="4"/>
      <c r="O83" s="4"/>
      <c r="P83" s="4"/>
      <c r="Q83" s="4"/>
      <c r="R83" s="4"/>
      <c r="S83" s="4"/>
      <c r="T83" s="4"/>
      <c r="U83" s="4"/>
      <c r="V83" s="4"/>
      <c r="W83" s="4"/>
      <c r="X83" s="4"/>
      <c r="Y83" s="4"/>
      <c r="Z83" s="4"/>
      <c r="AA83" s="4"/>
      <c r="AB83" s="4"/>
    </row>
    <row r="84" spans="1:28" ht="15.75">
      <c r="A84" s="238"/>
      <c r="B84" s="238"/>
      <c r="C84" s="238"/>
      <c r="D84" s="238"/>
      <c r="E84" s="238"/>
      <c r="F84" s="238"/>
      <c r="G84" s="238"/>
      <c r="H84" s="238"/>
      <c r="I84" s="238"/>
      <c r="J84" s="201"/>
      <c r="K84" s="238"/>
      <c r="L84" s="4"/>
      <c r="M84" s="4"/>
      <c r="N84" s="4"/>
      <c r="O84" s="4"/>
      <c r="P84" s="4"/>
      <c r="Q84" s="4"/>
      <c r="R84" s="4"/>
      <c r="S84" s="4"/>
      <c r="T84" s="4"/>
      <c r="U84" s="4"/>
      <c r="V84" s="4"/>
      <c r="W84" s="4"/>
      <c r="X84" s="4"/>
      <c r="Y84" s="4"/>
      <c r="Z84" s="4"/>
      <c r="AA84" s="4"/>
      <c r="AB84" s="4"/>
    </row>
    <row r="85" spans="1:28" ht="15.75">
      <c r="A85" s="238"/>
      <c r="B85" s="238"/>
      <c r="C85" s="238"/>
      <c r="D85" s="238"/>
      <c r="E85" s="238"/>
      <c r="F85" s="238"/>
      <c r="G85" s="238"/>
      <c r="H85" s="238"/>
      <c r="I85" s="238"/>
      <c r="J85" s="201"/>
      <c r="K85" s="238"/>
      <c r="L85" s="4"/>
      <c r="M85" s="4"/>
      <c r="N85" s="4"/>
      <c r="O85" s="4"/>
      <c r="P85" s="4"/>
      <c r="Q85" s="4"/>
      <c r="R85" s="4"/>
      <c r="S85" s="4"/>
      <c r="T85" s="4"/>
      <c r="U85" s="4"/>
      <c r="V85" s="4"/>
      <c r="W85" s="4"/>
      <c r="X85" s="4"/>
      <c r="Y85" s="4"/>
      <c r="Z85" s="4"/>
      <c r="AA85" s="4"/>
      <c r="AB85" s="4"/>
    </row>
    <row r="86" spans="1:28" ht="15.75">
      <c r="A86" s="238"/>
      <c r="B86" s="238"/>
      <c r="C86" s="238"/>
      <c r="D86" s="238"/>
      <c r="E86" s="238"/>
      <c r="F86" s="238"/>
      <c r="G86" s="238"/>
      <c r="H86" s="238"/>
      <c r="I86" s="238"/>
      <c r="J86" s="201"/>
      <c r="K86" s="238"/>
      <c r="L86" s="4"/>
      <c r="M86" s="4"/>
      <c r="N86" s="4"/>
      <c r="O86" s="4"/>
      <c r="P86" s="4"/>
      <c r="Q86" s="4"/>
      <c r="R86" s="4"/>
      <c r="S86" s="4"/>
      <c r="T86" s="4"/>
      <c r="U86" s="4"/>
      <c r="V86" s="4"/>
      <c r="W86" s="4"/>
      <c r="X86" s="4"/>
      <c r="Y86" s="4"/>
      <c r="Z86" s="4"/>
      <c r="AA86" s="4"/>
      <c r="AB86" s="4"/>
    </row>
    <row r="87" spans="1:28" ht="15.75">
      <c r="A87" s="238"/>
      <c r="B87" s="238"/>
      <c r="C87" s="238"/>
      <c r="D87" s="238"/>
      <c r="E87" s="238"/>
      <c r="F87" s="238"/>
      <c r="G87" s="238"/>
      <c r="H87" s="238"/>
      <c r="I87" s="238"/>
      <c r="J87" s="201"/>
      <c r="K87" s="238"/>
      <c r="L87" s="4"/>
      <c r="M87" s="4"/>
      <c r="N87" s="4"/>
      <c r="O87" s="4"/>
      <c r="P87" s="4"/>
      <c r="Q87" s="4"/>
      <c r="R87" s="4"/>
      <c r="S87" s="4"/>
      <c r="T87" s="4"/>
      <c r="U87" s="4"/>
      <c r="V87" s="4"/>
      <c r="W87" s="4"/>
      <c r="X87" s="4"/>
      <c r="Y87" s="4"/>
      <c r="Z87" s="4"/>
      <c r="AA87" s="4"/>
      <c r="AB87" s="4"/>
    </row>
    <row r="88" spans="1:28" ht="15.75">
      <c r="A88" s="238"/>
      <c r="B88" s="238"/>
      <c r="C88" s="238"/>
      <c r="D88" s="238"/>
      <c r="E88" s="238"/>
      <c r="F88" s="238"/>
      <c r="G88" s="238"/>
      <c r="H88" s="238"/>
      <c r="I88" s="238"/>
      <c r="J88" s="201"/>
      <c r="K88" s="238"/>
      <c r="L88" s="4"/>
      <c r="M88" s="4"/>
      <c r="N88" s="4"/>
      <c r="O88" s="4"/>
      <c r="P88" s="4"/>
      <c r="Q88" s="4"/>
      <c r="R88" s="4"/>
      <c r="S88" s="4"/>
      <c r="T88" s="4"/>
      <c r="U88" s="4"/>
      <c r="V88" s="4"/>
      <c r="W88" s="4"/>
      <c r="X88" s="4"/>
      <c r="Y88" s="4"/>
      <c r="Z88" s="4"/>
      <c r="AA88" s="4"/>
      <c r="AB88" s="4"/>
    </row>
    <row r="89" spans="1:28" ht="15.75">
      <c r="A89" s="238"/>
      <c r="B89" s="238"/>
      <c r="C89" s="238"/>
      <c r="D89" s="238"/>
      <c r="E89" s="238"/>
      <c r="F89" s="238"/>
      <c r="G89" s="238"/>
      <c r="H89" s="238"/>
      <c r="I89" s="238"/>
      <c r="J89" s="201"/>
      <c r="K89" s="238"/>
      <c r="L89" s="4"/>
      <c r="M89" s="4"/>
      <c r="N89" s="4"/>
      <c r="O89" s="4"/>
      <c r="P89" s="4"/>
      <c r="Q89" s="4"/>
      <c r="R89" s="4"/>
      <c r="S89" s="4"/>
      <c r="T89" s="4"/>
      <c r="U89" s="4"/>
      <c r="V89" s="4"/>
      <c r="W89" s="4"/>
      <c r="X89" s="4"/>
      <c r="Y89" s="4"/>
      <c r="Z89" s="4"/>
      <c r="AA89" s="4"/>
      <c r="AB89" s="4"/>
    </row>
    <row r="90" spans="1:28" ht="15.75">
      <c r="A90" s="238"/>
      <c r="B90" s="238"/>
      <c r="C90" s="238"/>
      <c r="D90" s="238"/>
      <c r="E90" s="238"/>
      <c r="F90" s="238"/>
      <c r="G90" s="238"/>
      <c r="H90" s="238"/>
      <c r="I90" s="238"/>
      <c r="J90" s="201"/>
      <c r="K90" s="238"/>
      <c r="L90" s="4"/>
      <c r="M90" s="4"/>
      <c r="N90" s="4"/>
      <c r="O90" s="4"/>
      <c r="P90" s="4"/>
      <c r="Q90" s="4"/>
      <c r="R90" s="4"/>
      <c r="S90" s="4"/>
      <c r="T90" s="4"/>
      <c r="U90" s="4"/>
      <c r="V90" s="4"/>
      <c r="W90" s="4"/>
      <c r="X90" s="4"/>
      <c r="Y90" s="4"/>
      <c r="Z90" s="4"/>
      <c r="AA90" s="4"/>
      <c r="AB90" s="4"/>
    </row>
    <row r="91" spans="1:28" ht="15.75">
      <c r="A91" s="238"/>
      <c r="B91" s="238"/>
      <c r="C91" s="238"/>
      <c r="D91" s="238"/>
      <c r="E91" s="238"/>
      <c r="F91" s="238"/>
      <c r="G91" s="238"/>
      <c r="H91" s="238"/>
      <c r="I91" s="238"/>
      <c r="J91" s="201"/>
      <c r="K91" s="238"/>
      <c r="L91" s="4"/>
      <c r="M91" s="4"/>
      <c r="N91" s="4"/>
      <c r="O91" s="4"/>
      <c r="P91" s="4"/>
      <c r="Q91" s="4"/>
      <c r="R91" s="4"/>
      <c r="S91" s="4"/>
      <c r="T91" s="4"/>
      <c r="U91" s="4"/>
      <c r="V91" s="4"/>
      <c r="W91" s="4"/>
      <c r="X91" s="4"/>
      <c r="Y91" s="4"/>
      <c r="Z91" s="4"/>
      <c r="AA91" s="4"/>
      <c r="AB91" s="4"/>
    </row>
    <row r="92" spans="1:28" ht="15.75">
      <c r="A92" s="238"/>
      <c r="B92" s="238"/>
      <c r="C92" s="238"/>
      <c r="D92" s="238"/>
      <c r="E92" s="238"/>
      <c r="F92" s="238"/>
      <c r="G92" s="238"/>
      <c r="H92" s="238"/>
      <c r="I92" s="238"/>
      <c r="J92" s="201"/>
      <c r="K92" s="238"/>
      <c r="L92" s="4"/>
      <c r="M92" s="4"/>
      <c r="N92" s="4"/>
      <c r="O92" s="4"/>
      <c r="P92" s="4"/>
      <c r="Q92" s="4"/>
      <c r="R92" s="4"/>
      <c r="S92" s="4"/>
      <c r="T92" s="4"/>
      <c r="U92" s="4"/>
      <c r="V92" s="4"/>
      <c r="W92" s="4"/>
      <c r="X92" s="4"/>
      <c r="Y92" s="4"/>
      <c r="Z92" s="4"/>
      <c r="AA92" s="4"/>
      <c r="AB92" s="4"/>
    </row>
    <row r="93" spans="1:28" ht="15.75">
      <c r="A93" s="238"/>
      <c r="B93" s="238"/>
      <c r="C93" s="238"/>
      <c r="D93" s="238"/>
      <c r="E93" s="238"/>
      <c r="F93" s="238"/>
      <c r="G93" s="238"/>
      <c r="H93" s="238"/>
      <c r="I93" s="238"/>
      <c r="J93" s="201"/>
      <c r="K93" s="238"/>
      <c r="L93" s="4"/>
      <c r="M93" s="4"/>
      <c r="N93" s="4"/>
      <c r="O93" s="4"/>
      <c r="P93" s="4"/>
      <c r="Q93" s="4"/>
      <c r="R93" s="4"/>
      <c r="S93" s="4"/>
      <c r="T93" s="4"/>
      <c r="U93" s="4"/>
      <c r="V93" s="4"/>
      <c r="W93" s="4"/>
      <c r="X93" s="4"/>
      <c r="Y93" s="4"/>
      <c r="Z93" s="4"/>
      <c r="AA93" s="4"/>
      <c r="AB93" s="4"/>
    </row>
    <row r="94" spans="1:28" ht="15.75">
      <c r="A94" s="238"/>
      <c r="B94" s="238"/>
      <c r="C94" s="238"/>
      <c r="D94" s="238"/>
      <c r="E94" s="238"/>
      <c r="F94" s="238"/>
      <c r="G94" s="238"/>
      <c r="H94" s="238"/>
      <c r="I94" s="238"/>
      <c r="J94" s="201"/>
      <c r="K94" s="238"/>
      <c r="L94" s="4"/>
      <c r="M94" s="4"/>
      <c r="N94" s="4"/>
      <c r="O94" s="4"/>
      <c r="P94" s="4"/>
      <c r="Q94" s="4"/>
      <c r="R94" s="4"/>
      <c r="S94" s="4"/>
      <c r="T94" s="4"/>
      <c r="U94" s="4"/>
      <c r="V94" s="4"/>
      <c r="W94" s="4"/>
      <c r="X94" s="4"/>
      <c r="Y94" s="4"/>
      <c r="Z94" s="4"/>
      <c r="AA94" s="4"/>
      <c r="AB94" s="4"/>
    </row>
    <row r="95" spans="1:28" ht="15.75">
      <c r="A95" s="238"/>
      <c r="B95" s="238"/>
      <c r="C95" s="238"/>
      <c r="D95" s="238"/>
      <c r="E95" s="238"/>
      <c r="F95" s="238"/>
      <c r="G95" s="238"/>
      <c r="H95" s="238"/>
      <c r="I95" s="238"/>
      <c r="J95" s="201"/>
      <c r="K95" s="238"/>
      <c r="L95" s="4"/>
      <c r="M95" s="4"/>
      <c r="N95" s="4"/>
      <c r="O95" s="4"/>
      <c r="P95" s="4"/>
      <c r="Q95" s="4"/>
      <c r="R95" s="4"/>
      <c r="S95" s="4"/>
      <c r="T95" s="4"/>
      <c r="U95" s="4"/>
      <c r="V95" s="4"/>
      <c r="W95" s="4"/>
      <c r="X95" s="4"/>
      <c r="Y95" s="4"/>
      <c r="Z95" s="4"/>
      <c r="AA95" s="4"/>
      <c r="AB95" s="4"/>
    </row>
    <row r="96" spans="1:28" ht="15.75">
      <c r="A96" s="238"/>
      <c r="B96" s="238"/>
      <c r="C96" s="238"/>
      <c r="D96" s="238"/>
      <c r="E96" s="238"/>
      <c r="F96" s="238"/>
      <c r="G96" s="238"/>
      <c r="H96" s="238"/>
      <c r="I96" s="238"/>
      <c r="J96" s="201"/>
      <c r="K96" s="238"/>
      <c r="L96" s="4"/>
      <c r="M96" s="4"/>
      <c r="N96" s="4"/>
      <c r="O96" s="4"/>
      <c r="P96" s="4"/>
      <c r="Q96" s="4"/>
      <c r="R96" s="4"/>
      <c r="S96" s="4"/>
      <c r="T96" s="4"/>
      <c r="U96" s="4"/>
      <c r="V96" s="4"/>
      <c r="W96" s="4"/>
      <c r="X96" s="4"/>
      <c r="Y96" s="4"/>
      <c r="Z96" s="4"/>
      <c r="AA96" s="4"/>
      <c r="AB96" s="4"/>
    </row>
    <row r="97" spans="1:28" ht="15.75">
      <c r="A97" s="238"/>
      <c r="B97" s="238"/>
      <c r="C97" s="238"/>
      <c r="D97" s="238"/>
      <c r="E97" s="238"/>
      <c r="F97" s="238"/>
      <c r="G97" s="238"/>
      <c r="H97" s="238"/>
      <c r="I97" s="238"/>
      <c r="J97" s="201"/>
      <c r="K97" s="238"/>
      <c r="L97" s="4"/>
      <c r="M97" s="4"/>
      <c r="N97" s="4"/>
      <c r="O97" s="4"/>
      <c r="P97" s="4"/>
      <c r="Q97" s="4"/>
      <c r="R97" s="4"/>
      <c r="S97" s="4"/>
      <c r="T97" s="4"/>
      <c r="U97" s="4"/>
      <c r="V97" s="4"/>
      <c r="W97" s="4"/>
      <c r="X97" s="4"/>
      <c r="Y97" s="4"/>
      <c r="Z97" s="4"/>
      <c r="AA97" s="4"/>
      <c r="AB97" s="4"/>
    </row>
    <row r="98" spans="1:28" ht="15.75">
      <c r="A98" s="238"/>
      <c r="B98" s="238"/>
      <c r="C98" s="238"/>
      <c r="D98" s="238"/>
      <c r="E98" s="238"/>
      <c r="F98" s="238"/>
      <c r="G98" s="238"/>
      <c r="H98" s="238"/>
      <c r="I98" s="238"/>
      <c r="J98" s="201"/>
      <c r="K98" s="238"/>
      <c r="L98" s="4"/>
      <c r="M98" s="4"/>
      <c r="N98" s="4"/>
      <c r="O98" s="4"/>
      <c r="P98" s="4"/>
      <c r="Q98" s="4"/>
      <c r="R98" s="4"/>
      <c r="S98" s="4"/>
      <c r="T98" s="4"/>
      <c r="U98" s="4"/>
      <c r="V98" s="4"/>
      <c r="W98" s="4"/>
      <c r="X98" s="4"/>
      <c r="Y98" s="4"/>
      <c r="Z98" s="4"/>
      <c r="AA98" s="4"/>
      <c r="AB98" s="4"/>
    </row>
    <row r="99" spans="1:28" ht="15.75">
      <c r="A99" s="238"/>
      <c r="B99" s="238"/>
      <c r="C99" s="238"/>
      <c r="D99" s="238"/>
      <c r="E99" s="238"/>
      <c r="F99" s="238"/>
      <c r="G99" s="238"/>
      <c r="H99" s="238"/>
      <c r="I99" s="238"/>
      <c r="J99" s="201"/>
      <c r="K99" s="238"/>
      <c r="L99" s="4"/>
      <c r="M99" s="4"/>
      <c r="N99" s="4"/>
      <c r="O99" s="4"/>
      <c r="P99" s="4"/>
      <c r="Q99" s="4"/>
      <c r="R99" s="4"/>
      <c r="S99" s="4"/>
      <c r="T99" s="4"/>
      <c r="U99" s="4"/>
      <c r="V99" s="4"/>
      <c r="W99" s="4"/>
      <c r="X99" s="4"/>
      <c r="Y99" s="4"/>
      <c r="Z99" s="4"/>
      <c r="AA99" s="4"/>
      <c r="AB99" s="4"/>
    </row>
    <row r="100" spans="1:28" ht="15.75">
      <c r="A100" s="238"/>
      <c r="B100" s="238"/>
      <c r="C100" s="238"/>
      <c r="D100" s="238"/>
      <c r="E100" s="238"/>
      <c r="F100" s="238"/>
      <c r="G100" s="238"/>
      <c r="H100" s="238"/>
      <c r="I100" s="238"/>
      <c r="J100" s="201"/>
      <c r="K100" s="238"/>
      <c r="L100" s="4"/>
      <c r="M100" s="4"/>
      <c r="N100" s="4"/>
      <c r="O100" s="4"/>
      <c r="P100" s="4"/>
      <c r="Q100" s="4"/>
      <c r="R100" s="4"/>
      <c r="S100" s="4"/>
      <c r="T100" s="4"/>
      <c r="U100" s="4"/>
      <c r="V100" s="4"/>
      <c r="W100" s="4"/>
      <c r="X100" s="4"/>
      <c r="Y100" s="4"/>
      <c r="Z100" s="4"/>
      <c r="AA100" s="4"/>
      <c r="AB100" s="4"/>
    </row>
    <row r="101" spans="1:28" ht="15.7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ht="15.7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ht="15.7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ht="15.7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ht="15.7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ht="15.7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ht="15.7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ht="15.7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ht="15.7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ht="15.7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ht="15.7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ht="15.7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ht="15.7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ht="15.7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ht="15.7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ht="15.7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ht="15.7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ht="15.7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ht="15.7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ht="15.7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ht="15.7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ht="15.7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ht="15.7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ht="15.7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ht="15.7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ht="15.7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ht="15.7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ht="15.7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ht="15.7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ht="15.7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ht="15.7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ht="15.7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ht="15.7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ht="15.7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ht="15.7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ht="15.7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row>
    <row r="137" spans="1:28" ht="15.7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row>
    <row r="138" spans="1:28" ht="15.7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row>
    <row r="139" spans="1:28" ht="15.7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row>
    <row r="140" spans="1:28" ht="15.7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row>
    <row r="141" spans="1:28" ht="15.7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row>
    <row r="142" spans="1:28" ht="15.7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row>
    <row r="143" spans="1:28" ht="15.7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row>
    <row r="144" spans="1:28" ht="15.7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row>
    <row r="145" spans="1:28" ht="15.7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row>
    <row r="146" spans="1:28" ht="15.7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row>
    <row r="147" spans="1:28" ht="15.7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row>
    <row r="148" spans="1:28" ht="15.7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row>
    <row r="149" spans="1:28" ht="15.7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row>
    <row r="150" spans="1:28" ht="15.7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row>
    <row r="151" spans="1:28" ht="15.7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row>
    <row r="152" spans="1:28" ht="15.7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row>
    <row r="153" spans="1:28" ht="15.7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row>
    <row r="154" spans="1:28" ht="15.7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row>
    <row r="155" spans="1:28" ht="15.7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row>
    <row r="156" spans="1:28" ht="15.7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row>
    <row r="157" spans="1:28" ht="15.7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row>
    <row r="158" spans="1:28" ht="15.7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row>
    <row r="159" spans="1:28" ht="15.7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row>
    <row r="160" spans="1:28" ht="15.7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row>
    <row r="161" spans="1:28" ht="15.7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row>
    <row r="162" spans="1:28" ht="15.7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row>
    <row r="163" spans="1:28" ht="15.7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row>
    <row r="164" spans="1:28" ht="15.7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row>
    <row r="165" spans="1:28" ht="15.7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row>
    <row r="166" spans="1:28" ht="15.7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row>
    <row r="167" spans="1:28" ht="15.7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row>
    <row r="168" spans="1:28" ht="15.7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row>
    <row r="169" spans="1:28" ht="15.7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row>
    <row r="170" spans="1:28" ht="15.7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row>
    <row r="171" spans="1:28" ht="15.7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row>
    <row r="172" spans="1:28" ht="15.7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row>
    <row r="173" spans="1:28" ht="15.7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row>
    <row r="174" spans="1:28" ht="15.7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row>
    <row r="175" spans="1:28" ht="15.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row>
    <row r="176" spans="1:28" ht="15.7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row>
    <row r="177" spans="1:28" ht="15.7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row>
    <row r="178" spans="1:28" ht="15.7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row>
    <row r="179" spans="1:28" ht="15.7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row>
    <row r="180" spans="1:28" ht="15.7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row>
    <row r="181" spans="1:28" ht="15.7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row>
    <row r="182" spans="1:28" ht="15.7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row>
    <row r="183" spans="1:28" ht="15.7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row>
    <row r="184" spans="1:28" ht="15.7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row>
    <row r="185" spans="1:28" ht="15.7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row>
    <row r="186" spans="1:28" ht="15.7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row>
    <row r="187" spans="1:28" ht="15.7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row>
    <row r="188" spans="1:28" ht="15.7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row>
    <row r="189" spans="1:28" ht="15.7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row>
    <row r="190" spans="1:28" ht="15.7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row>
    <row r="191" spans="1:28" ht="15.7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row>
    <row r="192" spans="1:28" ht="15.7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row>
    <row r="193" spans="1:28" ht="15.7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row>
    <row r="194" spans="1:28" ht="15.7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row>
    <row r="195" spans="1:28" ht="15.7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row>
    <row r="196" spans="1:28" ht="15.7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row>
    <row r="197" spans="1:28" ht="15.7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row>
    <row r="198" spans="1:28" ht="15.7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row>
    <row r="199" spans="1:28" ht="15.7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row>
    <row r="200" spans="1:28" ht="15.7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row>
    <row r="201" spans="1:28" ht="15.7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row>
    <row r="202" spans="1:28" ht="15.7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row>
    <row r="203" spans="1:28" ht="15.7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row>
    <row r="204" spans="1:28" ht="15.7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row>
    <row r="205" spans="1:28" ht="15.7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row>
    <row r="206" spans="1:28" ht="15.7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row>
    <row r="207" spans="1:28" ht="15.7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row>
    <row r="208" spans="1:28" ht="15.7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row>
    <row r="209" spans="1:28" ht="15.7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row>
    <row r="210" spans="1:28" ht="15.7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row>
    <row r="211" spans="1:28" ht="15.7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row>
    <row r="212" spans="1:28" ht="15.7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row>
    <row r="213" spans="1:28" ht="15.7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row>
    <row r="214" spans="1:28" ht="15.7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row>
    <row r="215" spans="1:28" ht="15.7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row>
    <row r="216" spans="1:28" ht="15.7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row>
    <row r="217" spans="1:28" ht="15.7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row>
    <row r="218" spans="1:28" ht="15.7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row>
    <row r="219" spans="1:28" ht="15.7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row>
    <row r="220" spans="1:28" ht="15.7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row>
    <row r="221" spans="1:28" ht="15.7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row>
    <row r="222" spans="1:28" ht="15.7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row>
    <row r="223" spans="1:28" ht="15.7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row>
    <row r="224" spans="1:28" ht="15.7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spans="1:28" ht="15.7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row>
    <row r="226" spans="1:28" ht="15.7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row>
    <row r="227" spans="1:28" ht="15.7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row>
    <row r="228" spans="1:28" ht="15.7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row>
    <row r="229" spans="1:28" ht="15.7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row>
    <row r="230" spans="1:28" ht="15.7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row>
    <row r="231" spans="1:28" ht="15.7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row>
    <row r="232" spans="1:28" ht="15.7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row>
    <row r="233" spans="1:28" ht="15.7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row>
    <row r="234" spans="1:28" ht="15.7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row>
    <row r="235" spans="1:28" ht="15.7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row>
    <row r="236" spans="1:28" ht="15.7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row>
    <row r="237" spans="1:28" ht="15.7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row>
    <row r="238" spans="1:28" ht="15.7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row>
    <row r="239" spans="1:28" ht="15.7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row>
    <row r="240" spans="1:28" ht="15.7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row>
    <row r="241" spans="1:28" ht="15.7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row>
    <row r="242" spans="1:28" ht="15.7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row>
    <row r="243" spans="1:28" ht="15.7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row>
    <row r="244" spans="1:28" ht="15.7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row>
    <row r="245" spans="1:28" ht="15.7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row>
    <row r="246" spans="1:28" ht="15.7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row>
    <row r="247" spans="1:28" ht="15.7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row>
    <row r="248" spans="1:28" ht="15.7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row>
    <row r="249" spans="1:28" ht="15.7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row>
    <row r="250" spans="1:28" ht="15.7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row>
    <row r="251" spans="1:28" ht="15.7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row>
    <row r="252" spans="1:28" ht="15.7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row>
    <row r="253" spans="1:28" ht="15.7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row>
    <row r="254" spans="1:28" ht="15.7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row>
    <row r="255" spans="1:28" ht="15.7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row>
    <row r="256" spans="1:28" ht="15.7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row>
    <row r="257" spans="1:28" ht="15.7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row>
    <row r="258" spans="1:28" ht="15.7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row>
    <row r="259" spans="1:28" ht="15.7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row>
    <row r="260" spans="1:28" ht="15.7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row>
    <row r="261" spans="1:28" ht="15.7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row>
    <row r="262" spans="1:28" ht="15.7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row>
    <row r="263" spans="1:28" ht="15.7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row>
    <row r="264" spans="1:28" ht="15.7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row>
    <row r="265" spans="1:28" ht="15.7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row>
    <row r="266" spans="1:28" ht="15.7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row>
    <row r="267" spans="1:28" ht="15.7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row>
    <row r="268" spans="1:28" ht="15.7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row>
    <row r="269" spans="1:28" ht="15.7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row>
    <row r="270" spans="1:28" ht="15.7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row>
    <row r="271" spans="1:28" ht="15.7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row>
    <row r="272" spans="1:28" ht="15.7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row>
    <row r="273" spans="1:28" ht="15.7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row>
    <row r="274" spans="1:28" ht="15.7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row>
    <row r="275" spans="1:28" ht="15.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row>
    <row r="276" spans="1:28" ht="15.7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row>
    <row r="277" spans="1:28" ht="15.7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row>
    <row r="278" spans="1:28" ht="15.7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row>
    <row r="279" spans="1:28" ht="15.7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row>
    <row r="280" spans="1:28" ht="15.7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row>
    <row r="281" spans="1:28" ht="15.7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row>
    <row r="282" spans="1:28" ht="15.7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row>
    <row r="283" spans="1:28" ht="15.7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row>
    <row r="284" spans="1:28" ht="15.7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row>
    <row r="285" spans="1:28" ht="15.7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row>
    <row r="286" spans="1:28" ht="15.7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row>
    <row r="287" spans="1:28" ht="15.7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row>
    <row r="288" spans="1:28" ht="15.7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row>
    <row r="289" spans="1:28" ht="15.7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row>
    <row r="290" spans="1:28" ht="15.7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row>
    <row r="291" spans="1:28" ht="15.7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ht="15.7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ht="15.7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ht="15.7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ht="15.7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sheetData>
  <sheetProtection algorithmName="SHA-512" hashValue="h3VIuuuStef3xWIMPreVa7sDyFn1aRHlFhnW8NkQDPLH0eoF1FPMQuYUp9h7FrdnV/RDmbnmeDwPbKHnwrrbbA==" saltValue="k6U4kqtZnHSW+iWefW2RZw==" spinCount="100000" sheet="1" objects="1" scenarios="1" formatColumns="0" formatRows="0"/>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BD67C646-3A12-49B9-937F-8809929D5778}">
          <x14:formula1>
            <xm:f>ENUM!$Q$2:$Q$7</xm:f>
          </x14:formula1>
          <xm:sqref>C2:C100</xm:sqref>
        </x14:dataValidation>
        <x14:dataValidation type="list" allowBlank="1" showInputMessage="1" showErrorMessage="1" xr:uid="{F51A3269-18A7-4210-8C7F-866BD171F96C}">
          <x14:formula1>
            <xm:f>ENUM!$S$2:$S$9</xm:f>
          </x14:formula1>
          <xm:sqref>D2:D100</xm:sqref>
        </x14:dataValidation>
        <x14:dataValidation type="list" allowBlank="1" showInputMessage="1" showErrorMessage="1" xr:uid="{ED27568D-C6B3-4BF2-971C-097ABFAE53A0}">
          <x14:formula1>
            <xm:f>ENUM!$AM$2:$AM$34</xm:f>
          </x14:formula1>
          <xm:sqref>J2:J100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97A73-0885-4B7C-8FCF-09509913A0FD}">
  <sheetPr>
    <tabColor theme="3" tint="9.9978637043366805E-2"/>
  </sheetPr>
  <dimension ref="B1:F173"/>
  <sheetViews>
    <sheetView workbookViewId="0">
      <selection activeCell="M12" sqref="M12"/>
    </sheetView>
  </sheetViews>
  <sheetFormatPr defaultRowHeight="15"/>
  <cols>
    <col min="2" max="2" width="30.7109375" style="57" customWidth="1"/>
    <col min="3" max="3" width="29.28515625" style="57" customWidth="1"/>
    <col min="4" max="4" width="11.140625" style="57" customWidth="1"/>
    <col min="5" max="5" width="11.7109375" style="57" customWidth="1"/>
    <col min="6" max="6" width="35.7109375" style="57" customWidth="1"/>
  </cols>
  <sheetData>
    <row r="1" spans="2:6" ht="15.75" thickBot="1"/>
    <row r="2" spans="2:6" ht="29.25" thickBot="1">
      <c r="B2" s="589" t="s">
        <v>122</v>
      </c>
      <c r="C2" s="590"/>
      <c r="D2" s="590"/>
      <c r="E2" s="590"/>
      <c r="F2" s="591"/>
    </row>
    <row r="3" spans="2:6" ht="73.5" customHeight="1" thickBot="1">
      <c r="B3" s="592" t="s">
        <v>388</v>
      </c>
      <c r="C3" s="593"/>
      <c r="D3" s="593"/>
      <c r="E3" s="593"/>
      <c r="F3" s="594"/>
    </row>
    <row r="4" spans="2:6" ht="75.75" customHeight="1" thickBot="1">
      <c r="B4" s="595" t="s">
        <v>124</v>
      </c>
      <c r="C4" s="596"/>
      <c r="D4" s="596" t="s">
        <v>15</v>
      </c>
      <c r="E4" s="596"/>
      <c r="F4" s="105" t="s">
        <v>123</v>
      </c>
    </row>
    <row r="5" spans="2:6" ht="120" customHeight="1" thickBot="1">
      <c r="B5" s="597" t="str">
        <f>IF('Exercise Overview'!D17="","",'Exercise Overview'!D17)</f>
        <v/>
      </c>
      <c r="C5" s="588"/>
      <c r="D5" s="587" t="str">
        <f>"1. " &amp; IF('Notification Form'!F15="","",'Notification Form'!F15)</f>
        <v xml:space="preserve">1. </v>
      </c>
      <c r="E5" s="588"/>
      <c r="F5" s="104"/>
    </row>
    <row r="6" spans="2:6" ht="120" customHeight="1" thickBot="1">
      <c r="B6" s="597" t="str">
        <f>IF('Exercise Overview'!D18="","",'Exercise Overview'!D18)</f>
        <v/>
      </c>
      <c r="C6" s="588"/>
      <c r="D6" s="587" t="str">
        <f>"2. " &amp; IF('Notification Form'!H15="","",'Notification Form'!H15)</f>
        <v xml:space="preserve">2. </v>
      </c>
      <c r="E6" s="588"/>
      <c r="F6" s="104"/>
    </row>
    <row r="7" spans="2:6" ht="120" customHeight="1" thickBot="1">
      <c r="B7" s="597" t="str">
        <f>IF('Exercise Overview'!D19="","",'Exercise Overview'!D19)</f>
        <v/>
      </c>
      <c r="C7" s="588"/>
      <c r="D7" s="587" t="str">
        <f>"3. " &amp; IF('Notification Form'!J15="","",'Notification Form'!J15)</f>
        <v xml:space="preserve">3. </v>
      </c>
      <c r="E7" s="588"/>
      <c r="F7" s="104"/>
    </row>
    <row r="8" spans="2:6" ht="120" customHeight="1" thickBot="1">
      <c r="B8" s="597" t="str">
        <f>IF('Exercise Overview'!D20="","",'Exercise Overview'!D20)</f>
        <v/>
      </c>
      <c r="C8" s="588"/>
      <c r="D8" s="587" t="str">
        <f>"4. " &amp; IF('Notification Form'!F17="","",'Notification Form'!F17)</f>
        <v xml:space="preserve">4. </v>
      </c>
      <c r="E8" s="588"/>
      <c r="F8" s="104"/>
    </row>
    <row r="9" spans="2:6" ht="120" customHeight="1" thickBot="1">
      <c r="B9" s="597" t="str">
        <f>IF('Exercise Overview'!D21="","",'Exercise Overview'!D21)</f>
        <v/>
      </c>
      <c r="C9" s="588"/>
      <c r="D9" s="587" t="str">
        <f>"5. " &amp; IF('Notification Form'!H17="","",'Notification Form'!H17)</f>
        <v xml:space="preserve">5. </v>
      </c>
      <c r="E9" s="588"/>
      <c r="F9" s="104"/>
    </row>
    <row r="10" spans="2:6" ht="120" customHeight="1" thickBot="1">
      <c r="B10" s="597" t="str">
        <f>IF('Exercise Overview'!D22="","",'Exercise Overview'!D22)</f>
        <v/>
      </c>
      <c r="C10" s="588"/>
      <c r="D10" s="587" t="str">
        <f>"6. " &amp; IF('Notification Form'!J17="","",'Notification Form'!J17)</f>
        <v xml:space="preserve">6. </v>
      </c>
      <c r="E10" s="588"/>
      <c r="F10" s="104"/>
    </row>
    <row r="11" spans="2:6" ht="18" customHeight="1" thickBot="1">
      <c r="B11" s="598" t="s">
        <v>186</v>
      </c>
      <c r="C11" s="599"/>
      <c r="D11" s="599"/>
      <c r="E11" s="599"/>
      <c r="F11" s="600"/>
    </row>
    <row r="12" spans="2:6" ht="294" customHeight="1" thickBot="1">
      <c r="B12" s="601" t="s">
        <v>588</v>
      </c>
      <c r="C12" s="602"/>
      <c r="D12" s="602"/>
      <c r="E12" s="602"/>
      <c r="F12" s="603"/>
    </row>
    <row r="13" spans="2:6" ht="34.5" customHeight="1" thickBot="1">
      <c r="B13" s="592" t="s">
        <v>187</v>
      </c>
      <c r="C13" s="593"/>
      <c r="D13" s="593"/>
      <c r="E13" s="593"/>
      <c r="F13" s="594"/>
    </row>
    <row r="14" spans="2:6">
      <c r="B14" s="42"/>
      <c r="C14" s="42"/>
      <c r="D14" s="42"/>
      <c r="E14" s="42"/>
      <c r="F14" s="42"/>
    </row>
    <row r="15" spans="2:6">
      <c r="B15" s="42"/>
      <c r="C15" s="42"/>
      <c r="D15" s="42"/>
      <c r="E15" s="42"/>
      <c r="F15" s="42"/>
    </row>
    <row r="16" spans="2:6">
      <c r="B16" s="42"/>
      <c r="C16" s="42"/>
      <c r="D16" s="42"/>
      <c r="E16" s="42"/>
      <c r="F16" s="42"/>
    </row>
    <row r="17" spans="2:6">
      <c r="B17" s="42"/>
      <c r="C17" s="42"/>
      <c r="D17" s="42"/>
      <c r="E17" s="42"/>
      <c r="F17" s="42"/>
    </row>
    <row r="18" spans="2:6">
      <c r="B18" s="42"/>
      <c r="C18" s="42"/>
      <c r="D18" s="42"/>
      <c r="E18" s="42"/>
      <c r="F18" s="42"/>
    </row>
    <row r="19" spans="2:6">
      <c r="B19" s="42"/>
      <c r="C19" s="42"/>
      <c r="D19" s="42"/>
      <c r="E19" s="42"/>
      <c r="F19" s="42"/>
    </row>
    <row r="20" spans="2:6">
      <c r="B20" s="42"/>
      <c r="C20" s="42"/>
      <c r="D20" s="42"/>
      <c r="E20" s="42"/>
      <c r="F20" s="42"/>
    </row>
    <row r="21" spans="2:6">
      <c r="B21" s="42"/>
      <c r="C21" s="42"/>
      <c r="D21" s="42"/>
      <c r="E21" s="42"/>
      <c r="F21" s="42"/>
    </row>
    <row r="22" spans="2:6">
      <c r="B22" s="42"/>
      <c r="C22" s="42"/>
      <c r="D22" s="42"/>
      <c r="E22" s="42"/>
      <c r="F22" s="42"/>
    </row>
    <row r="23" spans="2:6">
      <c r="B23" s="42"/>
      <c r="C23" s="42"/>
      <c r="D23" s="42"/>
      <c r="E23" s="42"/>
      <c r="F23" s="42"/>
    </row>
    <row r="24" spans="2:6">
      <c r="B24" s="42"/>
      <c r="C24" s="42"/>
      <c r="D24" s="42"/>
      <c r="E24" s="42"/>
      <c r="F24" s="42"/>
    </row>
    <row r="25" spans="2:6">
      <c r="B25" s="42"/>
      <c r="C25" s="42"/>
      <c r="D25" s="42"/>
      <c r="E25" s="42"/>
      <c r="F25" s="42"/>
    </row>
    <row r="26" spans="2:6">
      <c r="B26" s="42"/>
      <c r="C26" s="42"/>
      <c r="D26" s="42"/>
      <c r="E26" s="42"/>
      <c r="F26" s="42"/>
    </row>
    <row r="27" spans="2:6">
      <c r="B27" s="42"/>
      <c r="C27" s="42"/>
      <c r="D27" s="42"/>
      <c r="E27" s="42"/>
      <c r="F27" s="42"/>
    </row>
    <row r="28" spans="2:6">
      <c r="B28" s="42"/>
      <c r="C28" s="42"/>
      <c r="D28" s="42"/>
      <c r="E28" s="42"/>
      <c r="F28" s="42"/>
    </row>
    <row r="29" spans="2:6">
      <c r="B29" s="42"/>
      <c r="C29" s="42"/>
      <c r="D29" s="42"/>
      <c r="E29" s="42"/>
      <c r="F29" s="42"/>
    </row>
    <row r="30" spans="2:6">
      <c r="B30" s="42"/>
      <c r="C30" s="42"/>
      <c r="D30" s="42"/>
      <c r="E30" s="42"/>
      <c r="F30" s="42"/>
    </row>
    <row r="31" spans="2:6">
      <c r="B31" s="42"/>
      <c r="C31" s="42"/>
      <c r="D31" s="42"/>
      <c r="E31" s="42"/>
      <c r="F31" s="42"/>
    </row>
    <row r="32" spans="2:6">
      <c r="B32" s="42"/>
      <c r="C32" s="42"/>
      <c r="D32" s="42"/>
      <c r="E32" s="42"/>
      <c r="F32" s="42"/>
    </row>
    <row r="33" spans="2:6">
      <c r="B33" s="42"/>
      <c r="C33" s="42"/>
      <c r="D33" s="42"/>
      <c r="E33" s="42"/>
      <c r="F33" s="42"/>
    </row>
    <row r="34" spans="2:6">
      <c r="B34" s="42"/>
      <c r="C34" s="42"/>
      <c r="D34" s="42"/>
      <c r="E34" s="42"/>
      <c r="F34" s="42"/>
    </row>
    <row r="35" spans="2:6">
      <c r="B35" s="42"/>
      <c r="C35" s="42"/>
      <c r="D35" s="42"/>
      <c r="E35" s="42"/>
      <c r="F35" s="42"/>
    </row>
    <row r="36" spans="2:6">
      <c r="B36" s="42"/>
      <c r="C36" s="42"/>
      <c r="D36" s="42"/>
      <c r="E36" s="42"/>
      <c r="F36" s="42"/>
    </row>
    <row r="37" spans="2:6">
      <c r="B37" s="42"/>
      <c r="C37" s="42"/>
      <c r="D37" s="42"/>
      <c r="E37" s="42"/>
      <c r="F37" s="42"/>
    </row>
    <row r="38" spans="2:6">
      <c r="B38" s="42"/>
      <c r="C38" s="42"/>
      <c r="D38" s="42"/>
      <c r="E38" s="42"/>
      <c r="F38" s="42"/>
    </row>
    <row r="39" spans="2:6">
      <c r="B39" s="42"/>
      <c r="C39" s="42"/>
      <c r="D39" s="42"/>
      <c r="E39" s="42"/>
      <c r="F39" s="42"/>
    </row>
    <row r="40" spans="2:6">
      <c r="B40" s="42"/>
      <c r="C40" s="42"/>
      <c r="D40" s="42"/>
      <c r="E40" s="42"/>
      <c r="F40" s="42"/>
    </row>
    <row r="41" spans="2:6">
      <c r="B41" s="42"/>
      <c r="C41" s="42"/>
      <c r="D41" s="42"/>
      <c r="E41" s="42"/>
      <c r="F41" s="42"/>
    </row>
    <row r="42" spans="2:6">
      <c r="B42" s="42"/>
      <c r="C42" s="42"/>
      <c r="D42" s="42"/>
      <c r="E42" s="42"/>
      <c r="F42" s="42"/>
    </row>
    <row r="43" spans="2:6">
      <c r="B43" s="42"/>
      <c r="C43" s="42"/>
      <c r="D43" s="42"/>
      <c r="E43" s="42"/>
      <c r="F43" s="42"/>
    </row>
    <row r="44" spans="2:6">
      <c r="B44" s="42"/>
      <c r="C44" s="42"/>
      <c r="D44" s="42"/>
      <c r="E44" s="42"/>
      <c r="F44" s="42"/>
    </row>
    <row r="45" spans="2:6">
      <c r="B45" s="42"/>
      <c r="C45" s="42"/>
      <c r="D45" s="42"/>
      <c r="E45" s="42"/>
      <c r="F45" s="42"/>
    </row>
    <row r="46" spans="2:6">
      <c r="B46" s="42"/>
      <c r="C46" s="42"/>
      <c r="D46" s="42"/>
      <c r="E46" s="42"/>
      <c r="F46" s="42"/>
    </row>
    <row r="47" spans="2:6">
      <c r="B47" s="42"/>
      <c r="C47" s="42"/>
      <c r="D47" s="42"/>
      <c r="E47" s="42"/>
      <c r="F47" s="42"/>
    </row>
    <row r="48" spans="2:6">
      <c r="B48" s="42"/>
      <c r="C48" s="42"/>
      <c r="D48" s="42"/>
      <c r="E48" s="42"/>
      <c r="F48" s="42"/>
    </row>
    <row r="49" spans="2:6">
      <c r="B49" s="42"/>
      <c r="C49" s="42"/>
      <c r="D49" s="42"/>
      <c r="E49" s="42"/>
      <c r="F49" s="42"/>
    </row>
    <row r="50" spans="2:6">
      <c r="B50" s="42"/>
      <c r="C50" s="42"/>
      <c r="D50" s="42"/>
      <c r="E50" s="42"/>
      <c r="F50" s="42"/>
    </row>
    <row r="51" spans="2:6">
      <c r="B51" s="42"/>
      <c r="C51" s="42"/>
      <c r="D51" s="42"/>
      <c r="E51" s="42"/>
      <c r="F51" s="42"/>
    </row>
    <row r="52" spans="2:6">
      <c r="B52" s="42"/>
      <c r="C52" s="42"/>
      <c r="D52" s="42"/>
      <c r="E52" s="42"/>
      <c r="F52" s="42"/>
    </row>
    <row r="53" spans="2:6">
      <c r="B53" s="42"/>
      <c r="C53" s="42"/>
      <c r="D53" s="42"/>
      <c r="E53" s="42"/>
      <c r="F53" s="42"/>
    </row>
    <row r="54" spans="2:6">
      <c r="B54" s="42"/>
      <c r="C54" s="42"/>
      <c r="D54" s="42"/>
      <c r="E54" s="42"/>
      <c r="F54" s="42"/>
    </row>
    <row r="55" spans="2:6">
      <c r="B55" s="42"/>
      <c r="C55" s="42"/>
      <c r="D55" s="42"/>
      <c r="E55" s="42"/>
      <c r="F55" s="42"/>
    </row>
    <row r="56" spans="2:6">
      <c r="B56" s="42"/>
      <c r="C56" s="42"/>
      <c r="D56" s="42"/>
      <c r="E56" s="42"/>
      <c r="F56" s="42"/>
    </row>
    <row r="57" spans="2:6">
      <c r="B57" s="42"/>
      <c r="C57" s="42"/>
      <c r="D57" s="42"/>
      <c r="E57" s="42"/>
      <c r="F57" s="42"/>
    </row>
    <row r="58" spans="2:6">
      <c r="B58" s="42"/>
      <c r="C58" s="42"/>
      <c r="D58" s="42"/>
      <c r="E58" s="42"/>
      <c r="F58" s="42"/>
    </row>
    <row r="59" spans="2:6">
      <c r="B59" s="42"/>
      <c r="C59" s="42"/>
      <c r="D59" s="42"/>
      <c r="E59" s="42"/>
      <c r="F59" s="42"/>
    </row>
    <row r="60" spans="2:6">
      <c r="B60" s="42"/>
      <c r="C60" s="42"/>
      <c r="D60" s="42"/>
      <c r="E60" s="42"/>
      <c r="F60" s="42"/>
    </row>
    <row r="61" spans="2:6">
      <c r="B61" s="42"/>
      <c r="C61" s="42"/>
      <c r="D61" s="42"/>
      <c r="E61" s="42"/>
      <c r="F61" s="42"/>
    </row>
    <row r="62" spans="2:6">
      <c r="B62" s="42"/>
      <c r="C62" s="42"/>
      <c r="D62" s="42"/>
      <c r="E62" s="42"/>
      <c r="F62" s="42"/>
    </row>
    <row r="63" spans="2:6">
      <c r="B63" s="42"/>
      <c r="C63" s="42"/>
      <c r="D63" s="42"/>
      <c r="E63" s="42"/>
      <c r="F63" s="42"/>
    </row>
    <row r="64" spans="2:6">
      <c r="B64" s="42"/>
      <c r="C64" s="42"/>
      <c r="D64" s="42"/>
      <c r="E64" s="42"/>
      <c r="F64" s="42"/>
    </row>
    <row r="65" spans="2:6">
      <c r="B65" s="42"/>
      <c r="C65" s="42"/>
      <c r="D65" s="42"/>
      <c r="E65" s="42"/>
      <c r="F65" s="42"/>
    </row>
    <row r="66" spans="2:6">
      <c r="B66" s="42"/>
      <c r="C66" s="42"/>
      <c r="D66" s="42"/>
      <c r="E66" s="42"/>
      <c r="F66" s="42"/>
    </row>
    <row r="67" spans="2:6">
      <c r="B67" s="42"/>
      <c r="C67" s="42"/>
      <c r="D67" s="42"/>
      <c r="E67" s="42"/>
      <c r="F67" s="42"/>
    </row>
    <row r="68" spans="2:6">
      <c r="B68" s="42"/>
      <c r="C68" s="42"/>
      <c r="D68" s="42"/>
      <c r="E68" s="42"/>
      <c r="F68" s="42"/>
    </row>
    <row r="69" spans="2:6">
      <c r="B69" s="42"/>
      <c r="C69" s="42"/>
      <c r="D69" s="42"/>
      <c r="E69" s="42"/>
      <c r="F69" s="42"/>
    </row>
    <row r="70" spans="2:6">
      <c r="B70" s="42"/>
      <c r="C70" s="42"/>
      <c r="D70" s="42"/>
      <c r="E70" s="42"/>
      <c r="F70" s="42"/>
    </row>
    <row r="71" spans="2:6">
      <c r="B71" s="42"/>
      <c r="C71" s="42"/>
      <c r="D71" s="42"/>
      <c r="E71" s="42"/>
      <c r="F71" s="42"/>
    </row>
    <row r="72" spans="2:6">
      <c r="B72" s="42"/>
      <c r="C72" s="42"/>
      <c r="D72" s="42"/>
      <c r="E72" s="42"/>
      <c r="F72" s="42"/>
    </row>
    <row r="73" spans="2:6">
      <c r="B73" s="42"/>
      <c r="C73" s="42"/>
      <c r="D73" s="42"/>
      <c r="E73" s="42"/>
      <c r="F73" s="42"/>
    </row>
    <row r="74" spans="2:6">
      <c r="B74" s="42"/>
      <c r="C74" s="42"/>
      <c r="D74" s="42"/>
      <c r="E74" s="42"/>
      <c r="F74" s="42"/>
    </row>
    <row r="75" spans="2:6">
      <c r="B75" s="42"/>
      <c r="C75" s="42"/>
      <c r="D75" s="42"/>
      <c r="E75" s="42"/>
      <c r="F75" s="42"/>
    </row>
    <row r="76" spans="2:6">
      <c r="B76" s="42"/>
      <c r="C76" s="42"/>
      <c r="D76" s="42"/>
      <c r="E76" s="42"/>
      <c r="F76" s="42"/>
    </row>
    <row r="77" spans="2:6">
      <c r="B77" s="42"/>
      <c r="C77" s="42"/>
      <c r="D77" s="42"/>
      <c r="E77" s="42"/>
      <c r="F77" s="42"/>
    </row>
    <row r="78" spans="2:6">
      <c r="B78" s="42"/>
      <c r="C78" s="42"/>
      <c r="D78" s="42"/>
      <c r="E78" s="42"/>
      <c r="F78" s="42"/>
    </row>
    <row r="79" spans="2:6">
      <c r="B79" s="42"/>
      <c r="C79" s="42"/>
      <c r="D79" s="42"/>
      <c r="E79" s="42"/>
      <c r="F79" s="42"/>
    </row>
    <row r="80" spans="2:6">
      <c r="B80" s="42"/>
      <c r="C80" s="42"/>
      <c r="D80" s="42"/>
      <c r="E80" s="42"/>
      <c r="F80" s="42"/>
    </row>
    <row r="81" spans="2:6">
      <c r="B81" s="42"/>
      <c r="C81" s="42"/>
      <c r="D81" s="42"/>
      <c r="E81" s="42"/>
      <c r="F81" s="42"/>
    </row>
    <row r="82" spans="2:6">
      <c r="B82" s="42"/>
      <c r="C82" s="42"/>
      <c r="D82" s="42"/>
      <c r="E82" s="42"/>
      <c r="F82" s="42"/>
    </row>
    <row r="83" spans="2:6">
      <c r="B83" s="42"/>
      <c r="C83" s="42"/>
      <c r="D83" s="42"/>
      <c r="E83" s="42"/>
      <c r="F83" s="42"/>
    </row>
    <row r="84" spans="2:6">
      <c r="B84" s="42"/>
      <c r="C84" s="42"/>
      <c r="D84" s="42"/>
      <c r="E84" s="42"/>
      <c r="F84" s="42"/>
    </row>
    <row r="85" spans="2:6">
      <c r="B85" s="42"/>
      <c r="C85" s="42"/>
      <c r="D85" s="42"/>
      <c r="E85" s="42"/>
      <c r="F85" s="42"/>
    </row>
    <row r="86" spans="2:6">
      <c r="B86" s="42"/>
      <c r="C86" s="42"/>
      <c r="D86" s="42"/>
      <c r="E86" s="42"/>
      <c r="F86" s="42"/>
    </row>
    <row r="87" spans="2:6">
      <c r="B87" s="42"/>
      <c r="C87" s="42"/>
      <c r="D87" s="42"/>
      <c r="E87" s="42"/>
      <c r="F87" s="42"/>
    </row>
    <row r="88" spans="2:6">
      <c r="B88" s="42"/>
      <c r="C88" s="42"/>
      <c r="D88" s="42"/>
      <c r="E88" s="42"/>
      <c r="F88" s="42"/>
    </row>
    <row r="89" spans="2:6">
      <c r="B89" s="42"/>
      <c r="C89" s="42"/>
      <c r="D89" s="42"/>
      <c r="E89" s="42"/>
      <c r="F89" s="42"/>
    </row>
    <row r="90" spans="2:6">
      <c r="B90" s="42"/>
      <c r="C90" s="42"/>
      <c r="D90" s="42"/>
      <c r="E90" s="42"/>
      <c r="F90" s="42"/>
    </row>
    <row r="91" spans="2:6">
      <c r="B91" s="42"/>
      <c r="C91" s="42"/>
      <c r="D91" s="42"/>
      <c r="E91" s="42"/>
      <c r="F91" s="42"/>
    </row>
    <row r="92" spans="2:6">
      <c r="B92" s="42"/>
      <c r="C92" s="42"/>
      <c r="D92" s="42"/>
      <c r="E92" s="42"/>
      <c r="F92" s="42"/>
    </row>
    <row r="93" spans="2:6">
      <c r="B93" s="42"/>
      <c r="C93" s="42"/>
      <c r="D93" s="42"/>
      <c r="E93" s="42"/>
      <c r="F93" s="42"/>
    </row>
    <row r="94" spans="2:6">
      <c r="B94" s="42"/>
      <c r="C94" s="42"/>
      <c r="D94" s="42"/>
      <c r="E94" s="42"/>
      <c r="F94" s="42"/>
    </row>
    <row r="95" spans="2:6">
      <c r="B95" s="42"/>
      <c r="C95" s="42"/>
      <c r="D95" s="42"/>
      <c r="E95" s="42"/>
      <c r="F95" s="42"/>
    </row>
    <row r="96" spans="2:6">
      <c r="B96" s="42"/>
      <c r="C96" s="42"/>
      <c r="D96" s="42"/>
      <c r="E96" s="42"/>
      <c r="F96" s="42"/>
    </row>
    <row r="97" spans="2:6">
      <c r="B97" s="42"/>
      <c r="C97" s="42"/>
      <c r="D97" s="42"/>
      <c r="E97" s="42"/>
      <c r="F97" s="42"/>
    </row>
    <row r="98" spans="2:6">
      <c r="B98" s="42"/>
      <c r="C98" s="42"/>
      <c r="D98" s="42"/>
      <c r="E98" s="42"/>
      <c r="F98" s="42"/>
    </row>
    <row r="99" spans="2:6">
      <c r="B99" s="42"/>
      <c r="C99" s="42"/>
      <c r="D99" s="42"/>
      <c r="E99" s="42"/>
      <c r="F99" s="42"/>
    </row>
    <row r="100" spans="2:6">
      <c r="B100" s="42"/>
      <c r="C100" s="42"/>
      <c r="D100" s="42"/>
      <c r="E100" s="42"/>
      <c r="F100" s="42"/>
    </row>
    <row r="101" spans="2:6">
      <c r="B101" s="42"/>
      <c r="C101" s="42"/>
      <c r="D101" s="42"/>
      <c r="E101" s="42"/>
      <c r="F101" s="42"/>
    </row>
    <row r="102" spans="2:6">
      <c r="B102" s="42"/>
      <c r="C102" s="42"/>
      <c r="D102" s="42"/>
      <c r="E102" s="42"/>
      <c r="F102" s="42"/>
    </row>
    <row r="103" spans="2:6">
      <c r="B103" s="42"/>
      <c r="C103" s="42"/>
      <c r="D103" s="42"/>
      <c r="E103" s="42"/>
      <c r="F103" s="42"/>
    </row>
    <row r="104" spans="2:6">
      <c r="B104" s="42"/>
      <c r="C104" s="42"/>
      <c r="D104" s="42"/>
      <c r="E104" s="42"/>
      <c r="F104" s="42"/>
    </row>
    <row r="105" spans="2:6">
      <c r="B105" s="42"/>
      <c r="C105" s="42"/>
      <c r="D105" s="42"/>
      <c r="E105" s="42"/>
      <c r="F105" s="42"/>
    </row>
    <row r="106" spans="2:6">
      <c r="B106" s="42"/>
      <c r="C106" s="42"/>
      <c r="D106" s="42"/>
      <c r="E106" s="42"/>
      <c r="F106" s="42"/>
    </row>
    <row r="107" spans="2:6">
      <c r="B107" s="42"/>
      <c r="C107" s="42"/>
      <c r="D107" s="42"/>
      <c r="E107" s="42"/>
      <c r="F107" s="42"/>
    </row>
    <row r="108" spans="2:6">
      <c r="B108" s="42"/>
      <c r="C108" s="42"/>
      <c r="D108" s="42"/>
      <c r="E108" s="42"/>
      <c r="F108" s="42"/>
    </row>
    <row r="109" spans="2:6">
      <c r="B109" s="42"/>
      <c r="C109" s="42"/>
      <c r="D109" s="42"/>
      <c r="E109" s="42"/>
      <c r="F109" s="42"/>
    </row>
    <row r="110" spans="2:6">
      <c r="B110" s="42"/>
      <c r="C110" s="42"/>
      <c r="D110" s="42"/>
      <c r="E110" s="42"/>
      <c r="F110" s="42"/>
    </row>
    <row r="111" spans="2:6">
      <c r="B111" s="42"/>
      <c r="C111" s="42"/>
      <c r="D111" s="42"/>
      <c r="E111" s="42"/>
      <c r="F111" s="42"/>
    </row>
    <row r="112" spans="2:6">
      <c r="B112" s="42"/>
      <c r="C112" s="42"/>
      <c r="D112" s="42"/>
      <c r="E112" s="42"/>
      <c r="F112" s="42"/>
    </row>
    <row r="113" spans="2:6">
      <c r="B113" s="42"/>
      <c r="C113" s="42"/>
      <c r="D113" s="42"/>
      <c r="E113" s="42"/>
      <c r="F113" s="42"/>
    </row>
    <row r="114" spans="2:6">
      <c r="B114" s="42"/>
      <c r="C114" s="42"/>
      <c r="D114" s="42"/>
      <c r="E114" s="42"/>
      <c r="F114" s="42"/>
    </row>
    <row r="115" spans="2:6">
      <c r="B115" s="42"/>
      <c r="C115" s="42"/>
      <c r="D115" s="42"/>
      <c r="E115" s="42"/>
      <c r="F115" s="42"/>
    </row>
    <row r="116" spans="2:6">
      <c r="B116" s="42"/>
      <c r="C116" s="42"/>
      <c r="D116" s="42"/>
      <c r="E116" s="42"/>
      <c r="F116" s="42"/>
    </row>
    <row r="117" spans="2:6">
      <c r="B117" s="42"/>
      <c r="C117" s="42"/>
      <c r="D117" s="42"/>
      <c r="E117" s="42"/>
      <c r="F117" s="42"/>
    </row>
    <row r="118" spans="2:6">
      <c r="B118" s="42"/>
      <c r="C118" s="42"/>
      <c r="D118" s="42"/>
      <c r="E118" s="42"/>
      <c r="F118" s="42"/>
    </row>
    <row r="119" spans="2:6">
      <c r="B119" s="42"/>
      <c r="C119" s="42"/>
      <c r="D119" s="42"/>
      <c r="E119" s="42"/>
      <c r="F119" s="42"/>
    </row>
    <row r="120" spans="2:6">
      <c r="B120" s="42"/>
      <c r="C120" s="42"/>
      <c r="D120" s="42"/>
      <c r="E120" s="42"/>
      <c r="F120" s="42"/>
    </row>
    <row r="121" spans="2:6">
      <c r="B121" s="42"/>
      <c r="C121" s="42"/>
      <c r="D121" s="42"/>
      <c r="E121" s="42"/>
      <c r="F121" s="42"/>
    </row>
    <row r="122" spans="2:6">
      <c r="B122" s="42"/>
      <c r="C122" s="42"/>
      <c r="D122" s="42"/>
      <c r="E122" s="42"/>
      <c r="F122" s="42"/>
    </row>
    <row r="123" spans="2:6">
      <c r="B123" s="42"/>
      <c r="C123" s="42"/>
      <c r="D123" s="42"/>
      <c r="E123" s="42"/>
      <c r="F123" s="42"/>
    </row>
    <row r="124" spans="2:6">
      <c r="B124" s="42"/>
      <c r="C124" s="42"/>
      <c r="D124" s="42"/>
      <c r="E124" s="42"/>
      <c r="F124" s="42"/>
    </row>
    <row r="125" spans="2:6">
      <c r="B125" s="42"/>
      <c r="C125" s="42"/>
      <c r="D125" s="42"/>
      <c r="E125" s="42"/>
      <c r="F125" s="42"/>
    </row>
    <row r="126" spans="2:6">
      <c r="B126" s="42"/>
      <c r="C126" s="42"/>
      <c r="D126" s="42"/>
      <c r="E126" s="42"/>
      <c r="F126" s="42"/>
    </row>
    <row r="127" spans="2:6">
      <c r="B127" s="42"/>
      <c r="C127" s="42"/>
      <c r="D127" s="42"/>
      <c r="E127" s="42"/>
      <c r="F127" s="42"/>
    </row>
    <row r="128" spans="2:6">
      <c r="B128" s="42"/>
      <c r="C128" s="42"/>
      <c r="D128" s="42"/>
      <c r="E128" s="42"/>
      <c r="F128" s="42"/>
    </row>
    <row r="129" spans="2:6">
      <c r="B129" s="42"/>
      <c r="C129" s="42"/>
      <c r="D129" s="42"/>
      <c r="E129" s="42"/>
      <c r="F129" s="42"/>
    </row>
    <row r="130" spans="2:6">
      <c r="B130" s="42"/>
      <c r="C130" s="42"/>
      <c r="D130" s="42"/>
      <c r="E130" s="42"/>
      <c r="F130" s="42"/>
    </row>
    <row r="131" spans="2:6">
      <c r="B131" s="42"/>
      <c r="C131" s="42"/>
      <c r="D131" s="42"/>
      <c r="E131" s="42"/>
      <c r="F131" s="42"/>
    </row>
    <row r="132" spans="2:6">
      <c r="B132" s="42"/>
      <c r="C132" s="42"/>
      <c r="D132" s="42"/>
      <c r="E132" s="42"/>
      <c r="F132" s="42"/>
    </row>
    <row r="133" spans="2:6">
      <c r="B133" s="42"/>
      <c r="C133" s="42"/>
      <c r="D133" s="42"/>
      <c r="E133" s="42"/>
      <c r="F133" s="42"/>
    </row>
    <row r="134" spans="2:6">
      <c r="B134" s="42"/>
      <c r="C134" s="42"/>
      <c r="D134" s="42"/>
      <c r="E134" s="42"/>
      <c r="F134" s="42"/>
    </row>
    <row r="135" spans="2:6">
      <c r="B135" s="42"/>
      <c r="C135" s="42"/>
      <c r="D135" s="42"/>
      <c r="E135" s="42"/>
      <c r="F135" s="42"/>
    </row>
    <row r="136" spans="2:6">
      <c r="B136" s="42"/>
      <c r="C136" s="42"/>
      <c r="D136" s="42"/>
      <c r="E136" s="42"/>
      <c r="F136" s="42"/>
    </row>
    <row r="137" spans="2:6">
      <c r="B137" s="42"/>
      <c r="C137" s="42"/>
      <c r="D137" s="42"/>
      <c r="E137" s="42"/>
      <c r="F137" s="42"/>
    </row>
    <row r="138" spans="2:6">
      <c r="B138" s="42"/>
      <c r="C138" s="42"/>
      <c r="D138" s="42"/>
      <c r="E138" s="42"/>
      <c r="F138" s="42"/>
    </row>
    <row r="139" spans="2:6">
      <c r="B139" s="42"/>
      <c r="C139" s="42"/>
      <c r="D139" s="42"/>
      <c r="E139" s="42"/>
      <c r="F139" s="42"/>
    </row>
    <row r="140" spans="2:6">
      <c r="B140" s="42"/>
      <c r="C140" s="42"/>
      <c r="D140" s="42"/>
      <c r="E140" s="42"/>
      <c r="F140" s="42"/>
    </row>
    <row r="141" spans="2:6">
      <c r="B141" s="42"/>
      <c r="C141" s="42"/>
      <c r="D141" s="42"/>
      <c r="E141" s="42"/>
      <c r="F141" s="42"/>
    </row>
    <row r="142" spans="2:6">
      <c r="B142" s="42"/>
      <c r="C142" s="42"/>
      <c r="D142" s="42"/>
      <c r="E142" s="42"/>
      <c r="F142" s="42"/>
    </row>
    <row r="143" spans="2:6">
      <c r="B143" s="42"/>
      <c r="C143" s="42"/>
      <c r="D143" s="42"/>
      <c r="E143" s="42"/>
      <c r="F143" s="42"/>
    </row>
    <row r="144" spans="2:6">
      <c r="B144" s="42"/>
      <c r="C144" s="42"/>
      <c r="D144" s="42"/>
      <c r="E144" s="42"/>
      <c r="F144" s="42"/>
    </row>
    <row r="145" spans="2:6">
      <c r="B145" s="42"/>
      <c r="C145" s="42"/>
      <c r="D145" s="42"/>
      <c r="E145" s="42"/>
      <c r="F145" s="42"/>
    </row>
    <row r="146" spans="2:6">
      <c r="B146" s="42"/>
      <c r="C146" s="42"/>
      <c r="D146" s="42"/>
      <c r="E146" s="42"/>
      <c r="F146" s="42"/>
    </row>
    <row r="147" spans="2:6">
      <c r="B147" s="42"/>
      <c r="C147" s="42"/>
      <c r="D147" s="42"/>
      <c r="E147" s="42"/>
      <c r="F147" s="42"/>
    </row>
    <row r="148" spans="2:6">
      <c r="B148" s="42"/>
      <c r="C148" s="42"/>
      <c r="D148" s="42"/>
      <c r="E148" s="42"/>
      <c r="F148" s="42"/>
    </row>
    <row r="149" spans="2:6">
      <c r="B149" s="42"/>
      <c r="C149" s="42"/>
      <c r="D149" s="42"/>
      <c r="E149" s="42"/>
      <c r="F149" s="42"/>
    </row>
    <row r="150" spans="2:6">
      <c r="B150" s="42"/>
      <c r="C150" s="42"/>
      <c r="D150" s="42"/>
      <c r="E150" s="42"/>
      <c r="F150" s="42"/>
    </row>
    <row r="151" spans="2:6">
      <c r="B151" s="42"/>
      <c r="C151" s="42"/>
      <c r="D151" s="42"/>
      <c r="E151" s="42"/>
      <c r="F151" s="42"/>
    </row>
    <row r="152" spans="2:6">
      <c r="B152" s="42"/>
      <c r="C152" s="42"/>
      <c r="D152" s="42"/>
      <c r="E152" s="42"/>
      <c r="F152" s="42"/>
    </row>
    <row r="153" spans="2:6">
      <c r="B153" s="42"/>
      <c r="C153" s="42"/>
      <c r="D153" s="42"/>
      <c r="E153" s="42"/>
      <c r="F153" s="42"/>
    </row>
    <row r="154" spans="2:6">
      <c r="B154" s="42"/>
      <c r="C154" s="42"/>
      <c r="D154" s="42"/>
      <c r="E154" s="42"/>
      <c r="F154" s="42"/>
    </row>
    <row r="155" spans="2:6">
      <c r="B155" s="42"/>
      <c r="C155" s="42"/>
      <c r="D155" s="42"/>
      <c r="E155" s="42"/>
      <c r="F155" s="42"/>
    </row>
    <row r="156" spans="2:6">
      <c r="B156" s="42"/>
      <c r="C156" s="42"/>
      <c r="D156" s="42"/>
      <c r="E156" s="42"/>
      <c r="F156" s="42"/>
    </row>
    <row r="157" spans="2:6">
      <c r="B157" s="42"/>
      <c r="C157" s="42"/>
      <c r="D157" s="42"/>
      <c r="E157" s="42"/>
      <c r="F157" s="42"/>
    </row>
    <row r="158" spans="2:6">
      <c r="B158" s="42"/>
      <c r="C158" s="42"/>
      <c r="D158" s="42"/>
      <c r="E158" s="42"/>
      <c r="F158" s="42"/>
    </row>
    <row r="159" spans="2:6">
      <c r="B159" s="42"/>
      <c r="C159" s="42"/>
      <c r="D159" s="42"/>
      <c r="E159" s="42"/>
      <c r="F159" s="42"/>
    </row>
    <row r="160" spans="2:6">
      <c r="B160" s="42"/>
      <c r="C160" s="42"/>
      <c r="D160" s="42"/>
      <c r="E160" s="42"/>
      <c r="F160" s="42"/>
    </row>
    <row r="161" spans="2:6">
      <c r="B161" s="42"/>
      <c r="C161" s="42"/>
      <c r="D161" s="42"/>
      <c r="E161" s="42"/>
      <c r="F161" s="42"/>
    </row>
    <row r="162" spans="2:6">
      <c r="B162" s="42"/>
      <c r="C162" s="42"/>
      <c r="D162" s="42"/>
      <c r="E162" s="42"/>
      <c r="F162" s="42"/>
    </row>
    <row r="163" spans="2:6">
      <c r="B163" s="42"/>
      <c r="C163" s="42"/>
      <c r="D163" s="42"/>
      <c r="E163" s="42"/>
      <c r="F163" s="42"/>
    </row>
    <row r="164" spans="2:6">
      <c r="B164" s="42"/>
      <c r="C164" s="42"/>
      <c r="D164" s="42"/>
      <c r="E164" s="42"/>
      <c r="F164" s="42"/>
    </row>
    <row r="165" spans="2:6">
      <c r="B165" s="42"/>
      <c r="C165" s="42"/>
      <c r="D165" s="42"/>
      <c r="E165" s="42"/>
      <c r="F165" s="42"/>
    </row>
    <row r="166" spans="2:6">
      <c r="B166" s="42"/>
      <c r="C166" s="42"/>
      <c r="D166" s="42"/>
      <c r="E166" s="42"/>
      <c r="F166" s="42"/>
    </row>
    <row r="167" spans="2:6">
      <c r="B167" s="42"/>
      <c r="C167" s="42"/>
      <c r="D167" s="42"/>
      <c r="E167" s="42"/>
      <c r="F167" s="42"/>
    </row>
    <row r="168" spans="2:6">
      <c r="B168" s="42"/>
      <c r="C168" s="42"/>
      <c r="D168" s="42"/>
      <c r="E168" s="42"/>
      <c r="F168" s="42"/>
    </row>
    <row r="169" spans="2:6">
      <c r="B169" s="42"/>
      <c r="C169" s="42"/>
      <c r="D169" s="42"/>
      <c r="E169" s="42"/>
      <c r="F169" s="42"/>
    </row>
    <row r="170" spans="2:6">
      <c r="B170" s="42"/>
      <c r="C170" s="42"/>
      <c r="D170" s="42"/>
      <c r="E170" s="42"/>
      <c r="F170" s="42"/>
    </row>
    <row r="171" spans="2:6">
      <c r="B171" s="42"/>
      <c r="C171" s="42"/>
      <c r="D171" s="42"/>
      <c r="E171" s="42"/>
      <c r="F171" s="42"/>
    </row>
    <row r="172" spans="2:6">
      <c r="B172" s="42"/>
      <c r="C172" s="42"/>
      <c r="D172" s="42"/>
      <c r="E172" s="42"/>
      <c r="F172" s="42"/>
    </row>
    <row r="173" spans="2:6">
      <c r="B173" s="42"/>
      <c r="C173" s="42"/>
      <c r="D173" s="42"/>
      <c r="E173" s="42"/>
      <c r="F173" s="42"/>
    </row>
  </sheetData>
  <sheetProtection algorithmName="SHA-512" hashValue="UrzEr28qC8U63OI+JUNxH3IfeleJCRCRggXueIlwStl4G2PPEojxHrJtB9m6g8u1fyrivATmrebBl7bp3OZhuA==" saltValue="kXuncn8VXIUFIbe3347vfw==" spinCount="100000" sheet="1" objects="1" scenarios="1"/>
  <mergeCells count="19">
    <mergeCell ref="B13:F13"/>
    <mergeCell ref="D7:E7"/>
    <mergeCell ref="D8:E8"/>
    <mergeCell ref="D9:E9"/>
    <mergeCell ref="D10:E10"/>
    <mergeCell ref="B10:C10"/>
    <mergeCell ref="B7:C7"/>
    <mergeCell ref="B8:C8"/>
    <mergeCell ref="B9:C9"/>
    <mergeCell ref="B11:F11"/>
    <mergeCell ref="B12:F12"/>
    <mergeCell ref="D6:E6"/>
    <mergeCell ref="B2:F2"/>
    <mergeCell ref="B3:F3"/>
    <mergeCell ref="B4:C4"/>
    <mergeCell ref="D4:E4"/>
    <mergeCell ref="D5:E5"/>
    <mergeCell ref="B5:C5"/>
    <mergeCell ref="B6:C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50" r:id="rId3" name="Group Box 2">
              <controlPr defaultSize="0" autoFill="0" autoPict="0">
                <anchor moveWithCells="1">
                  <from>
                    <xdr:col>5</xdr:col>
                    <xdr:colOff>76200</xdr:colOff>
                    <xdr:row>4</xdr:row>
                    <xdr:rowOff>57150</xdr:rowOff>
                  </from>
                  <to>
                    <xdr:col>5</xdr:col>
                    <xdr:colOff>2305050</xdr:colOff>
                    <xdr:row>4</xdr:row>
                    <xdr:rowOff>1476375</xdr:rowOff>
                  </to>
                </anchor>
              </controlPr>
            </control>
          </mc:Choice>
        </mc:AlternateContent>
        <mc:AlternateContent xmlns:mc="http://schemas.openxmlformats.org/markup-compatibility/2006">
          <mc:Choice Requires="x14">
            <control shapeId="2051" r:id="rId4" name="Option Button 3">
              <controlPr defaultSize="0" autoFill="0" autoLine="0" autoPict="0">
                <anchor moveWithCells="1">
                  <from>
                    <xdr:col>5</xdr:col>
                    <xdr:colOff>114300</xdr:colOff>
                    <xdr:row>4</xdr:row>
                    <xdr:rowOff>247650</xdr:rowOff>
                  </from>
                  <to>
                    <xdr:col>5</xdr:col>
                    <xdr:colOff>2238375</xdr:colOff>
                    <xdr:row>4</xdr:row>
                    <xdr:rowOff>447675</xdr:rowOff>
                  </to>
                </anchor>
              </controlPr>
            </control>
          </mc:Choice>
        </mc:AlternateContent>
        <mc:AlternateContent xmlns:mc="http://schemas.openxmlformats.org/markup-compatibility/2006">
          <mc:Choice Requires="x14">
            <control shapeId="2052" r:id="rId5" name="Option Button 4">
              <controlPr defaultSize="0" autoFill="0" autoLine="0" autoPict="0">
                <anchor moveWithCells="1">
                  <from>
                    <xdr:col>5</xdr:col>
                    <xdr:colOff>114300</xdr:colOff>
                    <xdr:row>4</xdr:row>
                    <xdr:rowOff>457200</xdr:rowOff>
                  </from>
                  <to>
                    <xdr:col>5</xdr:col>
                    <xdr:colOff>2295525</xdr:colOff>
                    <xdr:row>4</xdr:row>
                    <xdr:rowOff>647700</xdr:rowOff>
                  </to>
                </anchor>
              </controlPr>
            </control>
          </mc:Choice>
        </mc:AlternateContent>
        <mc:AlternateContent xmlns:mc="http://schemas.openxmlformats.org/markup-compatibility/2006">
          <mc:Choice Requires="x14">
            <control shapeId="2054" r:id="rId6" name="Option Button 6">
              <controlPr defaultSize="0" autoFill="0" autoLine="0" autoPict="0">
                <anchor moveWithCells="1">
                  <from>
                    <xdr:col>5</xdr:col>
                    <xdr:colOff>123825</xdr:colOff>
                    <xdr:row>4</xdr:row>
                    <xdr:rowOff>638175</xdr:rowOff>
                  </from>
                  <to>
                    <xdr:col>5</xdr:col>
                    <xdr:colOff>2286000</xdr:colOff>
                    <xdr:row>4</xdr:row>
                    <xdr:rowOff>876300</xdr:rowOff>
                  </to>
                </anchor>
              </controlPr>
            </control>
          </mc:Choice>
        </mc:AlternateContent>
        <mc:AlternateContent xmlns:mc="http://schemas.openxmlformats.org/markup-compatibility/2006">
          <mc:Choice Requires="x14">
            <control shapeId="2055" r:id="rId7" name="Option Button 7">
              <controlPr defaultSize="0" autoFill="0" autoLine="0" autoPict="0">
                <anchor moveWithCells="1">
                  <from>
                    <xdr:col>5</xdr:col>
                    <xdr:colOff>123825</xdr:colOff>
                    <xdr:row>4</xdr:row>
                    <xdr:rowOff>895350</xdr:rowOff>
                  </from>
                  <to>
                    <xdr:col>5</xdr:col>
                    <xdr:colOff>2209800</xdr:colOff>
                    <xdr:row>4</xdr:row>
                    <xdr:rowOff>1038225</xdr:rowOff>
                  </to>
                </anchor>
              </controlPr>
            </control>
          </mc:Choice>
        </mc:AlternateContent>
        <mc:AlternateContent xmlns:mc="http://schemas.openxmlformats.org/markup-compatibility/2006">
          <mc:Choice Requires="x14">
            <control shapeId="2061" r:id="rId8" name="Group Box 13">
              <controlPr defaultSize="0" autoFill="0" autoPict="0">
                <anchor moveWithCells="1">
                  <from>
                    <xdr:col>5</xdr:col>
                    <xdr:colOff>76200</xdr:colOff>
                    <xdr:row>5</xdr:row>
                    <xdr:rowOff>57150</xdr:rowOff>
                  </from>
                  <to>
                    <xdr:col>5</xdr:col>
                    <xdr:colOff>2305050</xdr:colOff>
                    <xdr:row>5</xdr:row>
                    <xdr:rowOff>1476375</xdr:rowOff>
                  </to>
                </anchor>
              </controlPr>
            </control>
          </mc:Choice>
        </mc:AlternateContent>
        <mc:AlternateContent xmlns:mc="http://schemas.openxmlformats.org/markup-compatibility/2006">
          <mc:Choice Requires="x14">
            <control shapeId="2062" r:id="rId9" name="Option Button 14">
              <controlPr defaultSize="0" autoFill="0" autoLine="0" autoPict="0">
                <anchor moveWithCells="1">
                  <from>
                    <xdr:col>5</xdr:col>
                    <xdr:colOff>114300</xdr:colOff>
                    <xdr:row>5</xdr:row>
                    <xdr:rowOff>247650</xdr:rowOff>
                  </from>
                  <to>
                    <xdr:col>5</xdr:col>
                    <xdr:colOff>2238375</xdr:colOff>
                    <xdr:row>5</xdr:row>
                    <xdr:rowOff>447675</xdr:rowOff>
                  </to>
                </anchor>
              </controlPr>
            </control>
          </mc:Choice>
        </mc:AlternateContent>
        <mc:AlternateContent xmlns:mc="http://schemas.openxmlformats.org/markup-compatibility/2006">
          <mc:Choice Requires="x14">
            <control shapeId="2063" r:id="rId10" name="Option Button 15">
              <controlPr defaultSize="0" autoFill="0" autoLine="0" autoPict="0">
                <anchor moveWithCells="1">
                  <from>
                    <xdr:col>5</xdr:col>
                    <xdr:colOff>114300</xdr:colOff>
                    <xdr:row>5</xdr:row>
                    <xdr:rowOff>457200</xdr:rowOff>
                  </from>
                  <to>
                    <xdr:col>5</xdr:col>
                    <xdr:colOff>2295525</xdr:colOff>
                    <xdr:row>5</xdr:row>
                    <xdr:rowOff>647700</xdr:rowOff>
                  </to>
                </anchor>
              </controlPr>
            </control>
          </mc:Choice>
        </mc:AlternateContent>
        <mc:AlternateContent xmlns:mc="http://schemas.openxmlformats.org/markup-compatibility/2006">
          <mc:Choice Requires="x14">
            <control shapeId="2064" r:id="rId11" name="Option Button 16">
              <controlPr defaultSize="0" autoFill="0" autoLine="0" autoPict="0">
                <anchor moveWithCells="1">
                  <from>
                    <xdr:col>5</xdr:col>
                    <xdr:colOff>123825</xdr:colOff>
                    <xdr:row>5</xdr:row>
                    <xdr:rowOff>638175</xdr:rowOff>
                  </from>
                  <to>
                    <xdr:col>5</xdr:col>
                    <xdr:colOff>2286000</xdr:colOff>
                    <xdr:row>5</xdr:row>
                    <xdr:rowOff>876300</xdr:rowOff>
                  </to>
                </anchor>
              </controlPr>
            </control>
          </mc:Choice>
        </mc:AlternateContent>
        <mc:AlternateContent xmlns:mc="http://schemas.openxmlformats.org/markup-compatibility/2006">
          <mc:Choice Requires="x14">
            <control shapeId="2065" r:id="rId12" name="Option Button 17">
              <controlPr defaultSize="0" autoFill="0" autoLine="0" autoPict="0">
                <anchor moveWithCells="1">
                  <from>
                    <xdr:col>5</xdr:col>
                    <xdr:colOff>123825</xdr:colOff>
                    <xdr:row>5</xdr:row>
                    <xdr:rowOff>895350</xdr:rowOff>
                  </from>
                  <to>
                    <xdr:col>5</xdr:col>
                    <xdr:colOff>2209800</xdr:colOff>
                    <xdr:row>5</xdr:row>
                    <xdr:rowOff>1038225</xdr:rowOff>
                  </to>
                </anchor>
              </controlPr>
            </control>
          </mc:Choice>
        </mc:AlternateContent>
        <mc:AlternateContent xmlns:mc="http://schemas.openxmlformats.org/markup-compatibility/2006">
          <mc:Choice Requires="x14">
            <control shapeId="2066" r:id="rId13" name="Option Button 18">
              <controlPr defaultSize="0" autoFill="0" autoLine="0" autoPict="0">
                <anchor moveWithCells="1">
                  <from>
                    <xdr:col>5</xdr:col>
                    <xdr:colOff>133350</xdr:colOff>
                    <xdr:row>5</xdr:row>
                    <xdr:rowOff>1066800</xdr:rowOff>
                  </from>
                  <to>
                    <xdr:col>5</xdr:col>
                    <xdr:colOff>1981200</xdr:colOff>
                    <xdr:row>5</xdr:row>
                    <xdr:rowOff>1257300</xdr:rowOff>
                  </to>
                </anchor>
              </controlPr>
            </control>
          </mc:Choice>
        </mc:AlternateContent>
        <mc:AlternateContent xmlns:mc="http://schemas.openxmlformats.org/markup-compatibility/2006">
          <mc:Choice Requires="x14">
            <control shapeId="2067" r:id="rId14" name="Group Box 19">
              <controlPr defaultSize="0" autoFill="0" autoPict="0">
                <anchor moveWithCells="1">
                  <from>
                    <xdr:col>5</xdr:col>
                    <xdr:colOff>76200</xdr:colOff>
                    <xdr:row>6</xdr:row>
                    <xdr:rowOff>57150</xdr:rowOff>
                  </from>
                  <to>
                    <xdr:col>5</xdr:col>
                    <xdr:colOff>2305050</xdr:colOff>
                    <xdr:row>6</xdr:row>
                    <xdr:rowOff>1476375</xdr:rowOff>
                  </to>
                </anchor>
              </controlPr>
            </control>
          </mc:Choice>
        </mc:AlternateContent>
        <mc:AlternateContent xmlns:mc="http://schemas.openxmlformats.org/markup-compatibility/2006">
          <mc:Choice Requires="x14">
            <control shapeId="2068" r:id="rId15" name="Option Button 20">
              <controlPr defaultSize="0" autoFill="0" autoLine="0" autoPict="0">
                <anchor moveWithCells="1">
                  <from>
                    <xdr:col>5</xdr:col>
                    <xdr:colOff>114300</xdr:colOff>
                    <xdr:row>6</xdr:row>
                    <xdr:rowOff>247650</xdr:rowOff>
                  </from>
                  <to>
                    <xdr:col>5</xdr:col>
                    <xdr:colOff>2238375</xdr:colOff>
                    <xdr:row>6</xdr:row>
                    <xdr:rowOff>447675</xdr:rowOff>
                  </to>
                </anchor>
              </controlPr>
            </control>
          </mc:Choice>
        </mc:AlternateContent>
        <mc:AlternateContent xmlns:mc="http://schemas.openxmlformats.org/markup-compatibility/2006">
          <mc:Choice Requires="x14">
            <control shapeId="2069" r:id="rId16" name="Option Button 21">
              <controlPr defaultSize="0" autoFill="0" autoLine="0" autoPict="0">
                <anchor moveWithCells="1">
                  <from>
                    <xdr:col>5</xdr:col>
                    <xdr:colOff>114300</xdr:colOff>
                    <xdr:row>6</xdr:row>
                    <xdr:rowOff>457200</xdr:rowOff>
                  </from>
                  <to>
                    <xdr:col>5</xdr:col>
                    <xdr:colOff>2295525</xdr:colOff>
                    <xdr:row>6</xdr:row>
                    <xdr:rowOff>647700</xdr:rowOff>
                  </to>
                </anchor>
              </controlPr>
            </control>
          </mc:Choice>
        </mc:AlternateContent>
        <mc:AlternateContent xmlns:mc="http://schemas.openxmlformats.org/markup-compatibility/2006">
          <mc:Choice Requires="x14">
            <control shapeId="2070" r:id="rId17" name="Option Button 22">
              <controlPr defaultSize="0" autoFill="0" autoLine="0" autoPict="0">
                <anchor moveWithCells="1">
                  <from>
                    <xdr:col>5</xdr:col>
                    <xdr:colOff>123825</xdr:colOff>
                    <xdr:row>6</xdr:row>
                    <xdr:rowOff>638175</xdr:rowOff>
                  </from>
                  <to>
                    <xdr:col>5</xdr:col>
                    <xdr:colOff>2286000</xdr:colOff>
                    <xdr:row>6</xdr:row>
                    <xdr:rowOff>876300</xdr:rowOff>
                  </to>
                </anchor>
              </controlPr>
            </control>
          </mc:Choice>
        </mc:AlternateContent>
        <mc:AlternateContent xmlns:mc="http://schemas.openxmlformats.org/markup-compatibility/2006">
          <mc:Choice Requires="x14">
            <control shapeId="2071" r:id="rId18" name="Option Button 23">
              <controlPr defaultSize="0" autoFill="0" autoLine="0" autoPict="0">
                <anchor moveWithCells="1">
                  <from>
                    <xdr:col>5</xdr:col>
                    <xdr:colOff>123825</xdr:colOff>
                    <xdr:row>6</xdr:row>
                    <xdr:rowOff>895350</xdr:rowOff>
                  </from>
                  <to>
                    <xdr:col>5</xdr:col>
                    <xdr:colOff>2209800</xdr:colOff>
                    <xdr:row>6</xdr:row>
                    <xdr:rowOff>1038225</xdr:rowOff>
                  </to>
                </anchor>
              </controlPr>
            </control>
          </mc:Choice>
        </mc:AlternateContent>
        <mc:AlternateContent xmlns:mc="http://schemas.openxmlformats.org/markup-compatibility/2006">
          <mc:Choice Requires="x14">
            <control shapeId="2072" r:id="rId19" name="Option Button 24">
              <controlPr defaultSize="0" autoFill="0" autoLine="0" autoPict="0">
                <anchor moveWithCells="1">
                  <from>
                    <xdr:col>5</xdr:col>
                    <xdr:colOff>133350</xdr:colOff>
                    <xdr:row>6</xdr:row>
                    <xdr:rowOff>1066800</xdr:rowOff>
                  </from>
                  <to>
                    <xdr:col>5</xdr:col>
                    <xdr:colOff>1981200</xdr:colOff>
                    <xdr:row>6</xdr:row>
                    <xdr:rowOff>1257300</xdr:rowOff>
                  </to>
                </anchor>
              </controlPr>
            </control>
          </mc:Choice>
        </mc:AlternateContent>
        <mc:AlternateContent xmlns:mc="http://schemas.openxmlformats.org/markup-compatibility/2006">
          <mc:Choice Requires="x14">
            <control shapeId="2073" r:id="rId20" name="Group Box 25">
              <controlPr defaultSize="0" autoFill="0" autoPict="0">
                <anchor moveWithCells="1">
                  <from>
                    <xdr:col>5</xdr:col>
                    <xdr:colOff>76200</xdr:colOff>
                    <xdr:row>7</xdr:row>
                    <xdr:rowOff>57150</xdr:rowOff>
                  </from>
                  <to>
                    <xdr:col>5</xdr:col>
                    <xdr:colOff>2305050</xdr:colOff>
                    <xdr:row>7</xdr:row>
                    <xdr:rowOff>1476375</xdr:rowOff>
                  </to>
                </anchor>
              </controlPr>
            </control>
          </mc:Choice>
        </mc:AlternateContent>
        <mc:AlternateContent xmlns:mc="http://schemas.openxmlformats.org/markup-compatibility/2006">
          <mc:Choice Requires="x14">
            <control shapeId="2074" r:id="rId21" name="Option Button 26">
              <controlPr defaultSize="0" autoFill="0" autoLine="0" autoPict="0">
                <anchor moveWithCells="1">
                  <from>
                    <xdr:col>5</xdr:col>
                    <xdr:colOff>114300</xdr:colOff>
                    <xdr:row>7</xdr:row>
                    <xdr:rowOff>247650</xdr:rowOff>
                  </from>
                  <to>
                    <xdr:col>5</xdr:col>
                    <xdr:colOff>2238375</xdr:colOff>
                    <xdr:row>7</xdr:row>
                    <xdr:rowOff>447675</xdr:rowOff>
                  </to>
                </anchor>
              </controlPr>
            </control>
          </mc:Choice>
        </mc:AlternateContent>
        <mc:AlternateContent xmlns:mc="http://schemas.openxmlformats.org/markup-compatibility/2006">
          <mc:Choice Requires="x14">
            <control shapeId="2075" r:id="rId22" name="Option Button 27">
              <controlPr defaultSize="0" autoFill="0" autoLine="0" autoPict="0">
                <anchor moveWithCells="1">
                  <from>
                    <xdr:col>5</xdr:col>
                    <xdr:colOff>114300</xdr:colOff>
                    <xdr:row>7</xdr:row>
                    <xdr:rowOff>457200</xdr:rowOff>
                  </from>
                  <to>
                    <xdr:col>5</xdr:col>
                    <xdr:colOff>2295525</xdr:colOff>
                    <xdr:row>7</xdr:row>
                    <xdr:rowOff>647700</xdr:rowOff>
                  </to>
                </anchor>
              </controlPr>
            </control>
          </mc:Choice>
        </mc:AlternateContent>
        <mc:AlternateContent xmlns:mc="http://schemas.openxmlformats.org/markup-compatibility/2006">
          <mc:Choice Requires="x14">
            <control shapeId="2076" r:id="rId23" name="Option Button 28">
              <controlPr defaultSize="0" autoFill="0" autoLine="0" autoPict="0">
                <anchor moveWithCells="1">
                  <from>
                    <xdr:col>5</xdr:col>
                    <xdr:colOff>123825</xdr:colOff>
                    <xdr:row>7</xdr:row>
                    <xdr:rowOff>638175</xdr:rowOff>
                  </from>
                  <to>
                    <xdr:col>5</xdr:col>
                    <xdr:colOff>2286000</xdr:colOff>
                    <xdr:row>7</xdr:row>
                    <xdr:rowOff>876300</xdr:rowOff>
                  </to>
                </anchor>
              </controlPr>
            </control>
          </mc:Choice>
        </mc:AlternateContent>
        <mc:AlternateContent xmlns:mc="http://schemas.openxmlformats.org/markup-compatibility/2006">
          <mc:Choice Requires="x14">
            <control shapeId="2077" r:id="rId24" name="Option Button 29">
              <controlPr defaultSize="0" autoFill="0" autoLine="0" autoPict="0">
                <anchor moveWithCells="1">
                  <from>
                    <xdr:col>5</xdr:col>
                    <xdr:colOff>123825</xdr:colOff>
                    <xdr:row>7</xdr:row>
                    <xdr:rowOff>895350</xdr:rowOff>
                  </from>
                  <to>
                    <xdr:col>5</xdr:col>
                    <xdr:colOff>2209800</xdr:colOff>
                    <xdr:row>7</xdr:row>
                    <xdr:rowOff>1038225</xdr:rowOff>
                  </to>
                </anchor>
              </controlPr>
            </control>
          </mc:Choice>
        </mc:AlternateContent>
        <mc:AlternateContent xmlns:mc="http://schemas.openxmlformats.org/markup-compatibility/2006">
          <mc:Choice Requires="x14">
            <control shapeId="2078" r:id="rId25" name="Option Button 30">
              <controlPr defaultSize="0" autoFill="0" autoLine="0" autoPict="0">
                <anchor moveWithCells="1">
                  <from>
                    <xdr:col>5</xdr:col>
                    <xdr:colOff>133350</xdr:colOff>
                    <xdr:row>7</xdr:row>
                    <xdr:rowOff>1066800</xdr:rowOff>
                  </from>
                  <to>
                    <xdr:col>5</xdr:col>
                    <xdr:colOff>1981200</xdr:colOff>
                    <xdr:row>7</xdr:row>
                    <xdr:rowOff>1257300</xdr:rowOff>
                  </to>
                </anchor>
              </controlPr>
            </control>
          </mc:Choice>
        </mc:AlternateContent>
        <mc:AlternateContent xmlns:mc="http://schemas.openxmlformats.org/markup-compatibility/2006">
          <mc:Choice Requires="x14">
            <control shapeId="2079" r:id="rId26" name="Group Box 31">
              <controlPr defaultSize="0" autoFill="0" autoPict="0">
                <anchor moveWithCells="1">
                  <from>
                    <xdr:col>5</xdr:col>
                    <xdr:colOff>76200</xdr:colOff>
                    <xdr:row>8</xdr:row>
                    <xdr:rowOff>57150</xdr:rowOff>
                  </from>
                  <to>
                    <xdr:col>5</xdr:col>
                    <xdr:colOff>2305050</xdr:colOff>
                    <xdr:row>8</xdr:row>
                    <xdr:rowOff>1476375</xdr:rowOff>
                  </to>
                </anchor>
              </controlPr>
            </control>
          </mc:Choice>
        </mc:AlternateContent>
        <mc:AlternateContent xmlns:mc="http://schemas.openxmlformats.org/markup-compatibility/2006">
          <mc:Choice Requires="x14">
            <control shapeId="2080" r:id="rId27" name="Option Button 32">
              <controlPr defaultSize="0" autoFill="0" autoLine="0" autoPict="0">
                <anchor moveWithCells="1">
                  <from>
                    <xdr:col>5</xdr:col>
                    <xdr:colOff>114300</xdr:colOff>
                    <xdr:row>8</xdr:row>
                    <xdr:rowOff>247650</xdr:rowOff>
                  </from>
                  <to>
                    <xdr:col>5</xdr:col>
                    <xdr:colOff>2238375</xdr:colOff>
                    <xdr:row>8</xdr:row>
                    <xdr:rowOff>447675</xdr:rowOff>
                  </to>
                </anchor>
              </controlPr>
            </control>
          </mc:Choice>
        </mc:AlternateContent>
        <mc:AlternateContent xmlns:mc="http://schemas.openxmlformats.org/markup-compatibility/2006">
          <mc:Choice Requires="x14">
            <control shapeId="2081" r:id="rId28" name="Option Button 33">
              <controlPr defaultSize="0" autoFill="0" autoLine="0" autoPict="0">
                <anchor moveWithCells="1">
                  <from>
                    <xdr:col>5</xdr:col>
                    <xdr:colOff>114300</xdr:colOff>
                    <xdr:row>8</xdr:row>
                    <xdr:rowOff>457200</xdr:rowOff>
                  </from>
                  <to>
                    <xdr:col>5</xdr:col>
                    <xdr:colOff>2295525</xdr:colOff>
                    <xdr:row>8</xdr:row>
                    <xdr:rowOff>647700</xdr:rowOff>
                  </to>
                </anchor>
              </controlPr>
            </control>
          </mc:Choice>
        </mc:AlternateContent>
        <mc:AlternateContent xmlns:mc="http://schemas.openxmlformats.org/markup-compatibility/2006">
          <mc:Choice Requires="x14">
            <control shapeId="2082" r:id="rId29" name="Option Button 34">
              <controlPr defaultSize="0" autoFill="0" autoLine="0" autoPict="0">
                <anchor moveWithCells="1">
                  <from>
                    <xdr:col>5</xdr:col>
                    <xdr:colOff>123825</xdr:colOff>
                    <xdr:row>8</xdr:row>
                    <xdr:rowOff>638175</xdr:rowOff>
                  </from>
                  <to>
                    <xdr:col>5</xdr:col>
                    <xdr:colOff>2286000</xdr:colOff>
                    <xdr:row>8</xdr:row>
                    <xdr:rowOff>876300</xdr:rowOff>
                  </to>
                </anchor>
              </controlPr>
            </control>
          </mc:Choice>
        </mc:AlternateContent>
        <mc:AlternateContent xmlns:mc="http://schemas.openxmlformats.org/markup-compatibility/2006">
          <mc:Choice Requires="x14">
            <control shapeId="2083" r:id="rId30" name="Option Button 35">
              <controlPr defaultSize="0" autoFill="0" autoLine="0" autoPict="0">
                <anchor moveWithCells="1">
                  <from>
                    <xdr:col>5</xdr:col>
                    <xdr:colOff>123825</xdr:colOff>
                    <xdr:row>8</xdr:row>
                    <xdr:rowOff>895350</xdr:rowOff>
                  </from>
                  <to>
                    <xdr:col>5</xdr:col>
                    <xdr:colOff>2209800</xdr:colOff>
                    <xdr:row>8</xdr:row>
                    <xdr:rowOff>1038225</xdr:rowOff>
                  </to>
                </anchor>
              </controlPr>
            </control>
          </mc:Choice>
        </mc:AlternateContent>
        <mc:AlternateContent xmlns:mc="http://schemas.openxmlformats.org/markup-compatibility/2006">
          <mc:Choice Requires="x14">
            <control shapeId="2084" r:id="rId31" name="Option Button 36">
              <controlPr defaultSize="0" autoFill="0" autoLine="0" autoPict="0">
                <anchor moveWithCells="1">
                  <from>
                    <xdr:col>5</xdr:col>
                    <xdr:colOff>133350</xdr:colOff>
                    <xdr:row>8</xdr:row>
                    <xdr:rowOff>1066800</xdr:rowOff>
                  </from>
                  <to>
                    <xdr:col>5</xdr:col>
                    <xdr:colOff>1981200</xdr:colOff>
                    <xdr:row>8</xdr:row>
                    <xdr:rowOff>1257300</xdr:rowOff>
                  </to>
                </anchor>
              </controlPr>
            </control>
          </mc:Choice>
        </mc:AlternateContent>
        <mc:AlternateContent xmlns:mc="http://schemas.openxmlformats.org/markup-compatibility/2006">
          <mc:Choice Requires="x14">
            <control shapeId="2085" r:id="rId32" name="Group Box 37">
              <controlPr defaultSize="0" autoFill="0" autoPict="0">
                <anchor moveWithCells="1">
                  <from>
                    <xdr:col>5</xdr:col>
                    <xdr:colOff>76200</xdr:colOff>
                    <xdr:row>9</xdr:row>
                    <xdr:rowOff>57150</xdr:rowOff>
                  </from>
                  <to>
                    <xdr:col>5</xdr:col>
                    <xdr:colOff>2305050</xdr:colOff>
                    <xdr:row>9</xdr:row>
                    <xdr:rowOff>1476375</xdr:rowOff>
                  </to>
                </anchor>
              </controlPr>
            </control>
          </mc:Choice>
        </mc:AlternateContent>
        <mc:AlternateContent xmlns:mc="http://schemas.openxmlformats.org/markup-compatibility/2006">
          <mc:Choice Requires="x14">
            <control shapeId="2086" r:id="rId33" name="Option Button 38">
              <controlPr defaultSize="0" autoFill="0" autoLine="0" autoPict="0">
                <anchor moveWithCells="1">
                  <from>
                    <xdr:col>5</xdr:col>
                    <xdr:colOff>114300</xdr:colOff>
                    <xdr:row>9</xdr:row>
                    <xdr:rowOff>247650</xdr:rowOff>
                  </from>
                  <to>
                    <xdr:col>5</xdr:col>
                    <xdr:colOff>2238375</xdr:colOff>
                    <xdr:row>9</xdr:row>
                    <xdr:rowOff>447675</xdr:rowOff>
                  </to>
                </anchor>
              </controlPr>
            </control>
          </mc:Choice>
        </mc:AlternateContent>
        <mc:AlternateContent xmlns:mc="http://schemas.openxmlformats.org/markup-compatibility/2006">
          <mc:Choice Requires="x14">
            <control shapeId="2087" r:id="rId34" name="Option Button 39">
              <controlPr defaultSize="0" autoFill="0" autoLine="0" autoPict="0">
                <anchor moveWithCells="1">
                  <from>
                    <xdr:col>5</xdr:col>
                    <xdr:colOff>114300</xdr:colOff>
                    <xdr:row>9</xdr:row>
                    <xdr:rowOff>457200</xdr:rowOff>
                  </from>
                  <to>
                    <xdr:col>5</xdr:col>
                    <xdr:colOff>2295525</xdr:colOff>
                    <xdr:row>9</xdr:row>
                    <xdr:rowOff>647700</xdr:rowOff>
                  </to>
                </anchor>
              </controlPr>
            </control>
          </mc:Choice>
        </mc:AlternateContent>
        <mc:AlternateContent xmlns:mc="http://schemas.openxmlformats.org/markup-compatibility/2006">
          <mc:Choice Requires="x14">
            <control shapeId="2088" r:id="rId35" name="Option Button 40">
              <controlPr defaultSize="0" autoFill="0" autoLine="0" autoPict="0">
                <anchor moveWithCells="1">
                  <from>
                    <xdr:col>5</xdr:col>
                    <xdr:colOff>123825</xdr:colOff>
                    <xdr:row>9</xdr:row>
                    <xdr:rowOff>638175</xdr:rowOff>
                  </from>
                  <to>
                    <xdr:col>5</xdr:col>
                    <xdr:colOff>2286000</xdr:colOff>
                    <xdr:row>9</xdr:row>
                    <xdr:rowOff>876300</xdr:rowOff>
                  </to>
                </anchor>
              </controlPr>
            </control>
          </mc:Choice>
        </mc:AlternateContent>
        <mc:AlternateContent xmlns:mc="http://schemas.openxmlformats.org/markup-compatibility/2006">
          <mc:Choice Requires="x14">
            <control shapeId="2089" r:id="rId36" name="Option Button 41">
              <controlPr defaultSize="0" autoFill="0" autoLine="0" autoPict="0">
                <anchor moveWithCells="1">
                  <from>
                    <xdr:col>5</xdr:col>
                    <xdr:colOff>123825</xdr:colOff>
                    <xdr:row>9</xdr:row>
                    <xdr:rowOff>895350</xdr:rowOff>
                  </from>
                  <to>
                    <xdr:col>5</xdr:col>
                    <xdr:colOff>2209800</xdr:colOff>
                    <xdr:row>9</xdr:row>
                    <xdr:rowOff>1038225</xdr:rowOff>
                  </to>
                </anchor>
              </controlPr>
            </control>
          </mc:Choice>
        </mc:AlternateContent>
        <mc:AlternateContent xmlns:mc="http://schemas.openxmlformats.org/markup-compatibility/2006">
          <mc:Choice Requires="x14">
            <control shapeId="2090" r:id="rId37" name="Option Button 42">
              <controlPr defaultSize="0" autoFill="0" autoLine="0" autoPict="0">
                <anchor moveWithCells="1">
                  <from>
                    <xdr:col>5</xdr:col>
                    <xdr:colOff>133350</xdr:colOff>
                    <xdr:row>9</xdr:row>
                    <xdr:rowOff>1066800</xdr:rowOff>
                  </from>
                  <to>
                    <xdr:col>5</xdr:col>
                    <xdr:colOff>1981200</xdr:colOff>
                    <xdr:row>9</xdr:row>
                    <xdr:rowOff>1257300</xdr:rowOff>
                  </to>
                </anchor>
              </controlPr>
            </control>
          </mc:Choice>
        </mc:AlternateContent>
        <mc:AlternateContent xmlns:mc="http://schemas.openxmlformats.org/markup-compatibility/2006">
          <mc:Choice Requires="x14">
            <control shapeId="2091" r:id="rId38" name="Option Button 43">
              <controlPr defaultSize="0" autoFill="0" autoLine="0" autoPict="0">
                <anchor moveWithCells="1">
                  <from>
                    <xdr:col>5</xdr:col>
                    <xdr:colOff>133350</xdr:colOff>
                    <xdr:row>4</xdr:row>
                    <xdr:rowOff>1076325</xdr:rowOff>
                  </from>
                  <to>
                    <xdr:col>5</xdr:col>
                    <xdr:colOff>1209675</xdr:colOff>
                    <xdr:row>4</xdr:row>
                    <xdr:rowOff>1285875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CE72B-F88C-494D-B50C-F98FB52F6F62}">
  <sheetPr>
    <tabColor theme="3" tint="9.9978637043366805E-2"/>
  </sheetPr>
  <dimension ref="B1:J175"/>
  <sheetViews>
    <sheetView workbookViewId="0">
      <selection activeCell="C175" sqref="C175:J175"/>
    </sheetView>
  </sheetViews>
  <sheetFormatPr defaultRowHeight="15"/>
  <cols>
    <col min="2" max="2" width="15" style="57" customWidth="1"/>
    <col min="3" max="3" width="11.7109375" customWidth="1"/>
    <col min="9" max="9" width="10.28515625" customWidth="1"/>
    <col min="10" max="10" width="45.140625" customWidth="1"/>
  </cols>
  <sheetData>
    <row r="1" spans="2:10" ht="15.75" thickBot="1"/>
    <row r="2" spans="2:10" ht="51" customHeight="1" thickBot="1">
      <c r="B2" s="622" t="s">
        <v>188</v>
      </c>
      <c r="C2" s="623"/>
      <c r="D2" s="623"/>
      <c r="E2" s="623"/>
      <c r="F2" s="623"/>
      <c r="G2" s="623"/>
      <c r="H2" s="623"/>
      <c r="I2" s="623"/>
      <c r="J2" s="624"/>
    </row>
    <row r="3" spans="2:10" ht="27" customHeight="1" thickBot="1">
      <c r="B3" s="614" t="str">
        <f>"1. " &amp; IF('Notification Form'!F15="","",'Notification Form'!F15)</f>
        <v xml:space="preserve">1. </v>
      </c>
      <c r="C3" s="615"/>
      <c r="D3" s="615"/>
      <c r="E3" s="615"/>
      <c r="F3" s="615"/>
      <c r="G3" s="615"/>
      <c r="H3" s="615"/>
      <c r="I3" s="615"/>
      <c r="J3" s="616"/>
    </row>
    <row r="4" spans="2:10" ht="27" customHeight="1" thickBot="1">
      <c r="B4" s="619" t="s">
        <v>526</v>
      </c>
      <c r="C4" s="620"/>
      <c r="D4" s="620"/>
      <c r="E4" s="620"/>
      <c r="F4" s="620"/>
      <c r="G4" s="620"/>
      <c r="H4" s="620"/>
      <c r="I4" s="620"/>
      <c r="J4" s="621"/>
    </row>
    <row r="5" spans="2:10" ht="27" customHeight="1" thickBot="1">
      <c r="B5" s="614" t="s">
        <v>189</v>
      </c>
      <c r="C5" s="615"/>
      <c r="D5" s="615"/>
      <c r="E5" s="615"/>
      <c r="F5" s="615"/>
      <c r="G5" s="615"/>
      <c r="H5" s="615"/>
      <c r="I5" s="615"/>
      <c r="J5" s="616"/>
    </row>
    <row r="6" spans="2:10" ht="98.25" customHeight="1">
      <c r="B6" s="399" t="str">
        <f>IF('Exercise Overview'!D17="","",'Exercise Overview'!D17)</f>
        <v/>
      </c>
      <c r="C6" s="400"/>
      <c r="D6" s="400"/>
      <c r="E6" s="400"/>
      <c r="F6" s="400"/>
      <c r="G6" s="400"/>
      <c r="H6" s="400"/>
      <c r="I6" s="400"/>
      <c r="J6" s="401"/>
    </row>
    <row r="7" spans="2:10" ht="23.25" customHeight="1">
      <c r="B7" s="617" t="s">
        <v>190</v>
      </c>
      <c r="C7" s="618"/>
      <c r="D7" s="618"/>
      <c r="E7" s="618"/>
      <c r="F7" s="618"/>
      <c r="G7" s="618"/>
      <c r="H7" s="618"/>
      <c r="I7" s="106" t="str" cm="1">
        <f t="array" ref="I7">_xlfn.IFS(ENUM!AA1=1,"Full",ENUM!AA1=2,"Partial",ENUM!AA1=3,"Partial",ENUM!AA1=4,"Partial",ENUM!AA1=5,"")</f>
        <v/>
      </c>
      <c r="J7" s="133"/>
    </row>
    <row r="8" spans="2:10" ht="59.25" customHeight="1">
      <c r="B8" s="607" t="s">
        <v>589</v>
      </c>
      <c r="C8" s="608"/>
      <c r="D8" s="608"/>
      <c r="E8" s="608"/>
      <c r="F8" s="608"/>
      <c r="G8" s="608"/>
      <c r="H8" s="608"/>
      <c r="I8" s="608"/>
      <c r="J8" s="609"/>
    </row>
    <row r="9" spans="2:10" s="6" customFormat="1" ht="18.75" customHeight="1">
      <c r="B9" s="604" t="s">
        <v>128</v>
      </c>
      <c r="C9" s="605"/>
      <c r="D9" s="605"/>
      <c r="E9" s="605"/>
      <c r="F9" s="605"/>
      <c r="G9" s="605"/>
      <c r="H9" s="605"/>
      <c r="I9" s="605"/>
      <c r="J9" s="606"/>
    </row>
    <row r="10" spans="2:10" s="5" customFormat="1" ht="18.75" customHeight="1">
      <c r="B10" s="613" t="s">
        <v>192</v>
      </c>
      <c r="C10" s="608"/>
      <c r="D10" s="608"/>
      <c r="E10" s="608"/>
      <c r="F10" s="608"/>
      <c r="G10" s="608"/>
      <c r="H10" s="608"/>
      <c r="I10" s="608"/>
      <c r="J10" s="609"/>
    </row>
    <row r="11" spans="2:10" ht="36" customHeight="1">
      <c r="B11" s="107" t="s">
        <v>193</v>
      </c>
      <c r="C11" s="635"/>
      <c r="D11" s="738"/>
      <c r="E11" s="738"/>
      <c r="F11" s="738"/>
      <c r="G11" s="738"/>
      <c r="H11" s="738"/>
      <c r="I11" s="738"/>
      <c r="J11" s="739"/>
    </row>
    <row r="12" spans="2:10" ht="36" customHeight="1">
      <c r="B12" s="107" t="s">
        <v>194</v>
      </c>
      <c r="C12" s="635"/>
      <c r="D12" s="738"/>
      <c r="E12" s="738"/>
      <c r="F12" s="738"/>
      <c r="G12" s="738"/>
      <c r="H12" s="738"/>
      <c r="I12" s="738"/>
      <c r="J12" s="739"/>
    </row>
    <row r="13" spans="2:10" ht="36" customHeight="1">
      <c r="B13" s="107" t="s">
        <v>195</v>
      </c>
      <c r="C13" s="635"/>
      <c r="D13" s="738"/>
      <c r="E13" s="738"/>
      <c r="F13" s="738"/>
      <c r="G13" s="738"/>
      <c r="H13" s="738"/>
      <c r="I13" s="738"/>
      <c r="J13" s="739"/>
    </row>
    <row r="14" spans="2:10" ht="23.25" customHeight="1">
      <c r="B14" s="604" t="s">
        <v>196</v>
      </c>
      <c r="C14" s="605"/>
      <c r="D14" s="605"/>
      <c r="E14" s="605"/>
      <c r="F14" s="605"/>
      <c r="G14" s="605"/>
      <c r="H14" s="605"/>
      <c r="I14" s="605"/>
      <c r="J14" s="606"/>
    </row>
    <row r="15" spans="2:10" ht="21" customHeight="1">
      <c r="B15" s="613" t="s">
        <v>389</v>
      </c>
      <c r="C15" s="608"/>
      <c r="D15" s="608"/>
      <c r="E15" s="608"/>
      <c r="F15" s="608"/>
      <c r="G15" s="608"/>
      <c r="H15" s="608"/>
      <c r="I15" s="608"/>
      <c r="J15" s="609"/>
    </row>
    <row r="16" spans="2:10" ht="40.5" customHeight="1">
      <c r="B16" s="108" t="s">
        <v>197</v>
      </c>
      <c r="C16" s="740"/>
      <c r="D16" s="740"/>
      <c r="E16" s="740"/>
      <c r="F16" s="740"/>
      <c r="G16" s="740"/>
      <c r="H16" s="740"/>
      <c r="I16" s="740"/>
      <c r="J16" s="741"/>
    </row>
    <row r="17" spans="2:10" ht="40.5" customHeight="1">
      <c r="B17" s="108" t="s">
        <v>198</v>
      </c>
      <c r="C17" s="742"/>
      <c r="D17" s="742"/>
      <c r="E17" s="742"/>
      <c r="F17" s="742"/>
      <c r="G17" s="742"/>
      <c r="H17" s="742"/>
      <c r="I17" s="742"/>
      <c r="J17" s="743"/>
    </row>
    <row r="18" spans="2:10" ht="40.5" customHeight="1">
      <c r="B18" s="108" t="s">
        <v>199</v>
      </c>
      <c r="C18" s="742"/>
      <c r="D18" s="742"/>
      <c r="E18" s="742"/>
      <c r="F18" s="742"/>
      <c r="G18" s="742"/>
      <c r="H18" s="742"/>
      <c r="I18" s="742"/>
      <c r="J18" s="743"/>
    </row>
    <row r="19" spans="2:10" ht="40.5" customHeight="1">
      <c r="B19" s="108" t="s">
        <v>200</v>
      </c>
      <c r="C19" s="742"/>
      <c r="D19" s="742"/>
      <c r="E19" s="742"/>
      <c r="F19" s="742"/>
      <c r="G19" s="742"/>
      <c r="H19" s="742"/>
      <c r="I19" s="742"/>
      <c r="J19" s="743"/>
    </row>
    <row r="20" spans="2:10" ht="40.5" customHeight="1">
      <c r="B20" s="108" t="s">
        <v>201</v>
      </c>
      <c r="C20" s="742"/>
      <c r="D20" s="742"/>
      <c r="E20" s="742"/>
      <c r="F20" s="742"/>
      <c r="G20" s="742"/>
      <c r="H20" s="742"/>
      <c r="I20" s="742"/>
      <c r="J20" s="743"/>
    </row>
    <row r="21" spans="2:10" ht="23.25" customHeight="1">
      <c r="B21" s="610" t="s">
        <v>527</v>
      </c>
      <c r="C21" s="611"/>
      <c r="D21" s="611"/>
      <c r="E21" s="611"/>
      <c r="F21" s="611"/>
      <c r="G21" s="611"/>
      <c r="H21" s="611"/>
      <c r="I21" s="611"/>
      <c r="J21" s="612"/>
    </row>
    <row r="22" spans="2:10" ht="36" customHeight="1">
      <c r="B22" s="607" t="s">
        <v>590</v>
      </c>
      <c r="C22" s="608"/>
      <c r="D22" s="608"/>
      <c r="E22" s="608"/>
      <c r="F22" s="608"/>
      <c r="G22" s="608"/>
      <c r="H22" s="608"/>
      <c r="I22" s="608"/>
      <c r="J22" s="609"/>
    </row>
    <row r="23" spans="2:10" ht="40.5" customHeight="1">
      <c r="B23" s="107" t="s">
        <v>204</v>
      </c>
      <c r="C23" s="740"/>
      <c r="D23" s="740"/>
      <c r="E23" s="740"/>
      <c r="F23" s="740"/>
      <c r="G23" s="740"/>
      <c r="H23" s="740"/>
      <c r="I23" s="740"/>
      <c r="J23" s="741"/>
    </row>
    <row r="24" spans="2:10" ht="40.5" customHeight="1">
      <c r="B24" s="107" t="s">
        <v>205</v>
      </c>
      <c r="C24" s="742"/>
      <c r="D24" s="742"/>
      <c r="E24" s="742"/>
      <c r="F24" s="742"/>
      <c r="G24" s="742"/>
      <c r="H24" s="742"/>
      <c r="I24" s="742"/>
      <c r="J24" s="743"/>
    </row>
    <row r="25" spans="2:10" ht="40.5" customHeight="1">
      <c r="B25" s="107" t="s">
        <v>206</v>
      </c>
      <c r="C25" s="742"/>
      <c r="D25" s="742"/>
      <c r="E25" s="742"/>
      <c r="F25" s="742"/>
      <c r="G25" s="742"/>
      <c r="H25" s="742"/>
      <c r="I25" s="742"/>
      <c r="J25" s="743"/>
    </row>
    <row r="26" spans="2:10" ht="40.5" customHeight="1">
      <c r="B26" s="107" t="s">
        <v>207</v>
      </c>
      <c r="C26" s="742"/>
      <c r="D26" s="742"/>
      <c r="E26" s="742"/>
      <c r="F26" s="742"/>
      <c r="G26" s="742"/>
      <c r="H26" s="742"/>
      <c r="I26" s="742"/>
      <c r="J26" s="743"/>
    </row>
    <row r="27" spans="2:10" ht="40.5" customHeight="1">
      <c r="B27" s="107" t="s">
        <v>208</v>
      </c>
      <c r="C27" s="742"/>
      <c r="D27" s="742"/>
      <c r="E27" s="742"/>
      <c r="F27" s="742"/>
      <c r="G27" s="742"/>
      <c r="H27" s="742"/>
      <c r="I27" s="742"/>
      <c r="J27" s="743"/>
    </row>
    <row r="28" spans="2:10" ht="23.25" customHeight="1">
      <c r="B28" s="604" t="s">
        <v>203</v>
      </c>
      <c r="C28" s="605"/>
      <c r="D28" s="605"/>
      <c r="E28" s="605"/>
      <c r="F28" s="605"/>
      <c r="G28" s="605"/>
      <c r="H28" s="605"/>
      <c r="I28" s="605"/>
      <c r="J28" s="606"/>
    </row>
    <row r="29" spans="2:10" ht="51.75" customHeight="1">
      <c r="B29" s="607" t="s">
        <v>390</v>
      </c>
      <c r="C29" s="608"/>
      <c r="D29" s="608"/>
      <c r="E29" s="608"/>
      <c r="F29" s="608"/>
      <c r="G29" s="608"/>
      <c r="H29" s="608"/>
      <c r="I29" s="608"/>
      <c r="J29" s="609"/>
    </row>
    <row r="30" spans="2:10" ht="24" customHeight="1" thickBot="1">
      <c r="B30" s="109" t="s">
        <v>135</v>
      </c>
      <c r="C30" s="744" t="str">
        <f>IF('EEG 1'!B6="","",'EEG 1'!B6)</f>
        <v/>
      </c>
      <c r="D30" s="744"/>
      <c r="E30" s="744"/>
      <c r="F30" s="744"/>
      <c r="G30" s="744"/>
      <c r="H30" s="744"/>
      <c r="I30" s="744"/>
      <c r="J30" s="745"/>
    </row>
    <row r="31" spans="2:10" ht="15.75" thickBot="1"/>
    <row r="32" spans="2:10" ht="27" customHeight="1" thickBot="1">
      <c r="B32" s="614" t="str">
        <f>"2. " &amp; IF('Notification Form'!H15="","",'Notification Form'!H15)</f>
        <v xml:space="preserve">2. </v>
      </c>
      <c r="C32" s="615"/>
      <c r="D32" s="615"/>
      <c r="E32" s="615"/>
      <c r="F32" s="615"/>
      <c r="G32" s="615"/>
      <c r="H32" s="615"/>
      <c r="I32" s="615"/>
      <c r="J32" s="616"/>
    </row>
    <row r="33" spans="2:10" ht="27" customHeight="1" thickBot="1">
      <c r="B33" s="619" t="s">
        <v>526</v>
      </c>
      <c r="C33" s="620"/>
      <c r="D33" s="620"/>
      <c r="E33" s="620"/>
      <c r="F33" s="620"/>
      <c r="G33" s="620"/>
      <c r="H33" s="620"/>
      <c r="I33" s="620"/>
      <c r="J33" s="621"/>
    </row>
    <row r="34" spans="2:10" ht="27" customHeight="1" thickBot="1">
      <c r="B34" s="614" t="s">
        <v>149</v>
      </c>
      <c r="C34" s="615"/>
      <c r="D34" s="615"/>
      <c r="E34" s="615"/>
      <c r="F34" s="615"/>
      <c r="G34" s="615"/>
      <c r="H34" s="615"/>
      <c r="I34" s="615"/>
      <c r="J34" s="616"/>
    </row>
    <row r="35" spans="2:10" ht="98.25" customHeight="1">
      <c r="B35" s="399" t="str">
        <f>IF('Exercise Overview'!D18="","",'Exercise Overview'!D18)</f>
        <v/>
      </c>
      <c r="C35" s="400"/>
      <c r="D35" s="400"/>
      <c r="E35" s="400"/>
      <c r="F35" s="400"/>
      <c r="G35" s="400"/>
      <c r="H35" s="400"/>
      <c r="I35" s="400"/>
      <c r="J35" s="401"/>
    </row>
    <row r="36" spans="2:10" ht="23.25" customHeight="1">
      <c r="B36" s="617" t="s">
        <v>190</v>
      </c>
      <c r="C36" s="618"/>
      <c r="D36" s="618"/>
      <c r="E36" s="618"/>
      <c r="F36" s="618"/>
      <c r="G36" s="618"/>
      <c r="H36" s="618"/>
      <c r="I36" s="106" t="str" cm="1">
        <f t="array" ref="I36">_xlfn.IFS(ENUM!AA2=1,"Full",ENUM!AA2=2,"Partial",ENUM!AA2=3,"Partial",ENUM!AA2=4,"Partial",ENUM!AA2=5,"")</f>
        <v/>
      </c>
      <c r="J36" s="133"/>
    </row>
    <row r="37" spans="2:10" ht="59.25" customHeight="1">
      <c r="B37" s="607" t="s">
        <v>591</v>
      </c>
      <c r="C37" s="608"/>
      <c r="D37" s="608"/>
      <c r="E37" s="608"/>
      <c r="F37" s="608"/>
      <c r="G37" s="608"/>
      <c r="H37" s="608"/>
      <c r="I37" s="608"/>
      <c r="J37" s="609"/>
    </row>
    <row r="38" spans="2:10" s="6" customFormat="1" ht="18.75" customHeight="1">
      <c r="B38" s="604" t="s">
        <v>128</v>
      </c>
      <c r="C38" s="605"/>
      <c r="D38" s="605"/>
      <c r="E38" s="605"/>
      <c r="F38" s="605"/>
      <c r="G38" s="605"/>
      <c r="H38" s="605"/>
      <c r="I38" s="605"/>
      <c r="J38" s="606"/>
    </row>
    <row r="39" spans="2:10" s="5" customFormat="1" ht="18.75" customHeight="1">
      <c r="B39" s="613" t="s">
        <v>192</v>
      </c>
      <c r="C39" s="608"/>
      <c r="D39" s="608"/>
      <c r="E39" s="608"/>
      <c r="F39" s="608"/>
      <c r="G39" s="608"/>
      <c r="H39" s="608"/>
      <c r="I39" s="608"/>
      <c r="J39" s="609"/>
    </row>
    <row r="40" spans="2:10" ht="36" customHeight="1">
      <c r="B40" s="107" t="s">
        <v>193</v>
      </c>
      <c r="C40" s="635"/>
      <c r="D40" s="738"/>
      <c r="E40" s="738"/>
      <c r="F40" s="738"/>
      <c r="G40" s="738"/>
      <c r="H40" s="738"/>
      <c r="I40" s="738"/>
      <c r="J40" s="739"/>
    </row>
    <row r="41" spans="2:10" ht="36" customHeight="1">
      <c r="B41" s="107" t="s">
        <v>194</v>
      </c>
      <c r="C41" s="635"/>
      <c r="D41" s="738"/>
      <c r="E41" s="738"/>
      <c r="F41" s="738"/>
      <c r="G41" s="738"/>
      <c r="H41" s="738"/>
      <c r="I41" s="738"/>
      <c r="J41" s="739"/>
    </row>
    <row r="42" spans="2:10" ht="36" customHeight="1">
      <c r="B42" s="107" t="s">
        <v>195</v>
      </c>
      <c r="C42" s="635"/>
      <c r="D42" s="738"/>
      <c r="E42" s="738"/>
      <c r="F42" s="738"/>
      <c r="G42" s="738"/>
      <c r="H42" s="738"/>
      <c r="I42" s="738"/>
      <c r="J42" s="739"/>
    </row>
    <row r="43" spans="2:10" ht="23.25" customHeight="1">
      <c r="B43" s="604" t="s">
        <v>196</v>
      </c>
      <c r="C43" s="605"/>
      <c r="D43" s="605"/>
      <c r="E43" s="605"/>
      <c r="F43" s="605"/>
      <c r="G43" s="605"/>
      <c r="H43" s="605"/>
      <c r="I43" s="605"/>
      <c r="J43" s="606"/>
    </row>
    <row r="44" spans="2:10" ht="21" customHeight="1">
      <c r="B44" s="613" t="s">
        <v>532</v>
      </c>
      <c r="C44" s="608"/>
      <c r="D44" s="608"/>
      <c r="E44" s="608"/>
      <c r="F44" s="608"/>
      <c r="G44" s="608"/>
      <c r="H44" s="608"/>
      <c r="I44" s="608"/>
      <c r="J44" s="609"/>
    </row>
    <row r="45" spans="2:10" ht="40.5" customHeight="1">
      <c r="B45" s="108" t="s">
        <v>197</v>
      </c>
      <c r="C45" s="740"/>
      <c r="D45" s="740"/>
      <c r="E45" s="740"/>
      <c r="F45" s="740"/>
      <c r="G45" s="740"/>
      <c r="H45" s="740"/>
      <c r="I45" s="740"/>
      <c r="J45" s="741"/>
    </row>
    <row r="46" spans="2:10" ht="40.5" customHeight="1">
      <c r="B46" s="108" t="s">
        <v>198</v>
      </c>
      <c r="C46" s="742"/>
      <c r="D46" s="742"/>
      <c r="E46" s="742"/>
      <c r="F46" s="742"/>
      <c r="G46" s="742"/>
      <c r="H46" s="742"/>
      <c r="I46" s="742"/>
      <c r="J46" s="743"/>
    </row>
    <row r="47" spans="2:10" ht="40.5" customHeight="1">
      <c r="B47" s="108" t="s">
        <v>199</v>
      </c>
      <c r="C47" s="742"/>
      <c r="D47" s="742"/>
      <c r="E47" s="742"/>
      <c r="F47" s="742"/>
      <c r="G47" s="742"/>
      <c r="H47" s="742"/>
      <c r="I47" s="742"/>
      <c r="J47" s="743"/>
    </row>
    <row r="48" spans="2:10" ht="40.5" customHeight="1">
      <c r="B48" s="108" t="s">
        <v>200</v>
      </c>
      <c r="C48" s="742"/>
      <c r="D48" s="742"/>
      <c r="E48" s="742"/>
      <c r="F48" s="742"/>
      <c r="G48" s="742"/>
      <c r="H48" s="742"/>
      <c r="I48" s="742"/>
      <c r="J48" s="743"/>
    </row>
    <row r="49" spans="2:10" ht="40.5" customHeight="1">
      <c r="B49" s="108" t="s">
        <v>201</v>
      </c>
      <c r="C49" s="742"/>
      <c r="D49" s="742"/>
      <c r="E49" s="742"/>
      <c r="F49" s="742"/>
      <c r="G49" s="742"/>
      <c r="H49" s="742"/>
      <c r="I49" s="742"/>
      <c r="J49" s="743"/>
    </row>
    <row r="50" spans="2:10" ht="23.25" customHeight="1">
      <c r="B50" s="610" t="s">
        <v>527</v>
      </c>
      <c r="C50" s="611"/>
      <c r="D50" s="611"/>
      <c r="E50" s="611"/>
      <c r="F50" s="611"/>
      <c r="G50" s="611"/>
      <c r="H50" s="611"/>
      <c r="I50" s="611"/>
      <c r="J50" s="612"/>
    </row>
    <row r="51" spans="2:10" ht="36" customHeight="1">
      <c r="B51" s="607" t="s">
        <v>590</v>
      </c>
      <c r="C51" s="608"/>
      <c r="D51" s="608"/>
      <c r="E51" s="608"/>
      <c r="F51" s="608"/>
      <c r="G51" s="608"/>
      <c r="H51" s="608"/>
      <c r="I51" s="608"/>
      <c r="J51" s="609"/>
    </row>
    <row r="52" spans="2:10" ht="40.5" customHeight="1">
      <c r="B52" s="107" t="s">
        <v>204</v>
      </c>
      <c r="C52" s="740"/>
      <c r="D52" s="740"/>
      <c r="E52" s="740"/>
      <c r="F52" s="740"/>
      <c r="G52" s="740"/>
      <c r="H52" s="740"/>
      <c r="I52" s="740"/>
      <c r="J52" s="741"/>
    </row>
    <row r="53" spans="2:10" ht="40.5" customHeight="1">
      <c r="B53" s="107" t="s">
        <v>205</v>
      </c>
      <c r="C53" s="742"/>
      <c r="D53" s="742"/>
      <c r="E53" s="742"/>
      <c r="F53" s="742"/>
      <c r="G53" s="742"/>
      <c r="H53" s="742"/>
      <c r="I53" s="742"/>
      <c r="J53" s="743"/>
    </row>
    <row r="54" spans="2:10" ht="40.5" customHeight="1">
      <c r="B54" s="107" t="s">
        <v>206</v>
      </c>
      <c r="C54" s="742"/>
      <c r="D54" s="742"/>
      <c r="E54" s="742"/>
      <c r="F54" s="742"/>
      <c r="G54" s="742"/>
      <c r="H54" s="742"/>
      <c r="I54" s="742"/>
      <c r="J54" s="743"/>
    </row>
    <row r="55" spans="2:10" ht="40.5" customHeight="1">
      <c r="B55" s="107" t="s">
        <v>207</v>
      </c>
      <c r="C55" s="742"/>
      <c r="D55" s="742"/>
      <c r="E55" s="742"/>
      <c r="F55" s="742"/>
      <c r="G55" s="742"/>
      <c r="H55" s="742"/>
      <c r="I55" s="742"/>
      <c r="J55" s="743"/>
    </row>
    <row r="56" spans="2:10" ht="40.5" customHeight="1">
      <c r="B56" s="107" t="s">
        <v>208</v>
      </c>
      <c r="C56" s="742"/>
      <c r="D56" s="742"/>
      <c r="E56" s="742"/>
      <c r="F56" s="742"/>
      <c r="G56" s="742"/>
      <c r="H56" s="742"/>
      <c r="I56" s="742"/>
      <c r="J56" s="743"/>
    </row>
    <row r="57" spans="2:10" ht="23.25" customHeight="1">
      <c r="B57" s="604" t="s">
        <v>203</v>
      </c>
      <c r="C57" s="605"/>
      <c r="D57" s="605"/>
      <c r="E57" s="605"/>
      <c r="F57" s="605"/>
      <c r="G57" s="605"/>
      <c r="H57" s="605"/>
      <c r="I57" s="605"/>
      <c r="J57" s="606"/>
    </row>
    <row r="58" spans="2:10" ht="51.75" customHeight="1">
      <c r="B58" s="607" t="s">
        <v>391</v>
      </c>
      <c r="C58" s="608"/>
      <c r="D58" s="608"/>
      <c r="E58" s="608"/>
      <c r="F58" s="608"/>
      <c r="G58" s="608"/>
      <c r="H58" s="608"/>
      <c r="I58" s="608"/>
      <c r="J58" s="609"/>
    </row>
    <row r="59" spans="2:10" ht="24" customHeight="1" thickBot="1">
      <c r="B59" s="109" t="s">
        <v>135</v>
      </c>
      <c r="C59" s="744" t="str">
        <f>IF('EEG 2'!B6="","",'EEG 2'!B6)</f>
        <v/>
      </c>
      <c r="D59" s="744"/>
      <c r="E59" s="744"/>
      <c r="F59" s="744"/>
      <c r="G59" s="744"/>
      <c r="H59" s="744"/>
      <c r="I59" s="744"/>
      <c r="J59" s="745"/>
    </row>
    <row r="60" spans="2:10" ht="15.75" thickBot="1"/>
    <row r="61" spans="2:10" ht="27" customHeight="1" thickBot="1">
      <c r="B61" s="614" t="str">
        <f>"3. " &amp; IF('Notification Form'!J15="","",'Notification Form'!J15)</f>
        <v xml:space="preserve">3. </v>
      </c>
      <c r="C61" s="615"/>
      <c r="D61" s="615"/>
      <c r="E61" s="615"/>
      <c r="F61" s="615"/>
      <c r="G61" s="615"/>
      <c r="H61" s="615"/>
      <c r="I61" s="615"/>
      <c r="J61" s="616"/>
    </row>
    <row r="62" spans="2:10" ht="27" customHeight="1" thickBot="1">
      <c r="B62" s="619" t="s">
        <v>526</v>
      </c>
      <c r="C62" s="620"/>
      <c r="D62" s="620"/>
      <c r="E62" s="620"/>
      <c r="F62" s="620"/>
      <c r="G62" s="620"/>
      <c r="H62" s="620"/>
      <c r="I62" s="620"/>
      <c r="J62" s="621"/>
    </row>
    <row r="63" spans="2:10" ht="27" customHeight="1" thickBot="1">
      <c r="B63" s="614" t="s">
        <v>150</v>
      </c>
      <c r="C63" s="615"/>
      <c r="D63" s="615"/>
      <c r="E63" s="615"/>
      <c r="F63" s="615"/>
      <c r="G63" s="615"/>
      <c r="H63" s="615"/>
      <c r="I63" s="615"/>
      <c r="J63" s="616"/>
    </row>
    <row r="64" spans="2:10" ht="98.25" customHeight="1">
      <c r="B64" s="399" t="str">
        <f>IF('Exercise Overview'!D19="","",'Exercise Overview'!D19)</f>
        <v/>
      </c>
      <c r="C64" s="400"/>
      <c r="D64" s="400"/>
      <c r="E64" s="400"/>
      <c r="F64" s="400"/>
      <c r="G64" s="400"/>
      <c r="H64" s="400"/>
      <c r="I64" s="400"/>
      <c r="J64" s="401"/>
    </row>
    <row r="65" spans="2:10" ht="23.25" customHeight="1">
      <c r="B65" s="617" t="s">
        <v>190</v>
      </c>
      <c r="C65" s="618"/>
      <c r="D65" s="618"/>
      <c r="E65" s="618"/>
      <c r="F65" s="618"/>
      <c r="G65" s="618"/>
      <c r="H65" s="618"/>
      <c r="I65" s="106" t="str" cm="1">
        <f t="array" ref="I65">_xlfn.IFS(ENUM!AA3=1,"Full",ENUM!AA3=2,"Partial",ENUM!AA3=3,"Partial",ENUM!AA3=4,"Partial",ENUM!AA3=5,"")</f>
        <v/>
      </c>
      <c r="J65" s="133"/>
    </row>
    <row r="66" spans="2:10" ht="59.25" customHeight="1">
      <c r="B66" s="607" t="s">
        <v>592</v>
      </c>
      <c r="C66" s="608"/>
      <c r="D66" s="608"/>
      <c r="E66" s="608"/>
      <c r="F66" s="608"/>
      <c r="G66" s="608"/>
      <c r="H66" s="608"/>
      <c r="I66" s="608"/>
      <c r="J66" s="609"/>
    </row>
    <row r="67" spans="2:10" s="6" customFormat="1" ht="18.75" customHeight="1">
      <c r="B67" s="604" t="s">
        <v>128</v>
      </c>
      <c r="C67" s="605"/>
      <c r="D67" s="605"/>
      <c r="E67" s="605"/>
      <c r="F67" s="605"/>
      <c r="G67" s="605"/>
      <c r="H67" s="605"/>
      <c r="I67" s="605"/>
      <c r="J67" s="606"/>
    </row>
    <row r="68" spans="2:10" s="5" customFormat="1" ht="18.75" customHeight="1">
      <c r="B68" s="613" t="s">
        <v>192</v>
      </c>
      <c r="C68" s="608"/>
      <c r="D68" s="608"/>
      <c r="E68" s="608"/>
      <c r="F68" s="608"/>
      <c r="G68" s="608"/>
      <c r="H68" s="608"/>
      <c r="I68" s="608"/>
      <c r="J68" s="609"/>
    </row>
    <row r="69" spans="2:10" ht="36" customHeight="1">
      <c r="B69" s="107" t="s">
        <v>193</v>
      </c>
      <c r="C69" s="635"/>
      <c r="D69" s="738"/>
      <c r="E69" s="738"/>
      <c r="F69" s="738"/>
      <c r="G69" s="738"/>
      <c r="H69" s="738"/>
      <c r="I69" s="738"/>
      <c r="J69" s="739"/>
    </row>
    <row r="70" spans="2:10" ht="36" customHeight="1">
      <c r="B70" s="107" t="s">
        <v>194</v>
      </c>
      <c r="C70" s="635"/>
      <c r="D70" s="738"/>
      <c r="E70" s="738"/>
      <c r="F70" s="738"/>
      <c r="G70" s="738"/>
      <c r="H70" s="738"/>
      <c r="I70" s="738"/>
      <c r="J70" s="739"/>
    </row>
    <row r="71" spans="2:10" ht="36" customHeight="1">
      <c r="B71" s="107" t="s">
        <v>195</v>
      </c>
      <c r="C71" s="635"/>
      <c r="D71" s="738"/>
      <c r="E71" s="738"/>
      <c r="F71" s="738"/>
      <c r="G71" s="738"/>
      <c r="H71" s="738"/>
      <c r="I71" s="738"/>
      <c r="J71" s="739"/>
    </row>
    <row r="72" spans="2:10" ht="23.25" customHeight="1">
      <c r="B72" s="604" t="s">
        <v>196</v>
      </c>
      <c r="C72" s="605"/>
      <c r="D72" s="605"/>
      <c r="E72" s="605"/>
      <c r="F72" s="605"/>
      <c r="G72" s="605"/>
      <c r="H72" s="605"/>
      <c r="I72" s="605"/>
      <c r="J72" s="606"/>
    </row>
    <row r="73" spans="2:10" ht="21" customHeight="1">
      <c r="B73" s="613" t="s">
        <v>531</v>
      </c>
      <c r="C73" s="608"/>
      <c r="D73" s="608"/>
      <c r="E73" s="608"/>
      <c r="F73" s="608"/>
      <c r="G73" s="608"/>
      <c r="H73" s="608"/>
      <c r="I73" s="608"/>
      <c r="J73" s="609"/>
    </row>
    <row r="74" spans="2:10" ht="40.5" customHeight="1">
      <c r="B74" s="108" t="s">
        <v>197</v>
      </c>
      <c r="C74" s="740"/>
      <c r="D74" s="740"/>
      <c r="E74" s="740"/>
      <c r="F74" s="740"/>
      <c r="G74" s="740"/>
      <c r="H74" s="740"/>
      <c r="I74" s="740"/>
      <c r="J74" s="741"/>
    </row>
    <row r="75" spans="2:10" ht="40.5" customHeight="1">
      <c r="B75" s="108" t="s">
        <v>198</v>
      </c>
      <c r="C75" s="742"/>
      <c r="D75" s="742"/>
      <c r="E75" s="742"/>
      <c r="F75" s="742"/>
      <c r="G75" s="742"/>
      <c r="H75" s="742"/>
      <c r="I75" s="742"/>
      <c r="J75" s="743"/>
    </row>
    <row r="76" spans="2:10" ht="40.5" customHeight="1">
      <c r="B76" s="108" t="s">
        <v>199</v>
      </c>
      <c r="C76" s="742"/>
      <c r="D76" s="742"/>
      <c r="E76" s="742"/>
      <c r="F76" s="742"/>
      <c r="G76" s="742"/>
      <c r="H76" s="742"/>
      <c r="I76" s="742"/>
      <c r="J76" s="743"/>
    </row>
    <row r="77" spans="2:10" ht="40.5" customHeight="1">
      <c r="B77" s="108" t="s">
        <v>200</v>
      </c>
      <c r="C77" s="742"/>
      <c r="D77" s="742"/>
      <c r="E77" s="742"/>
      <c r="F77" s="742"/>
      <c r="G77" s="742"/>
      <c r="H77" s="742"/>
      <c r="I77" s="742"/>
      <c r="J77" s="743"/>
    </row>
    <row r="78" spans="2:10" ht="40.5" customHeight="1">
      <c r="B78" s="108" t="s">
        <v>201</v>
      </c>
      <c r="C78" s="742"/>
      <c r="D78" s="742"/>
      <c r="E78" s="742"/>
      <c r="F78" s="742"/>
      <c r="G78" s="742"/>
      <c r="H78" s="742"/>
      <c r="I78" s="742"/>
      <c r="J78" s="743"/>
    </row>
    <row r="79" spans="2:10" ht="23.25" customHeight="1">
      <c r="B79" s="610" t="s">
        <v>527</v>
      </c>
      <c r="C79" s="611"/>
      <c r="D79" s="611"/>
      <c r="E79" s="611"/>
      <c r="F79" s="611"/>
      <c r="G79" s="611"/>
      <c r="H79" s="611"/>
      <c r="I79" s="611"/>
      <c r="J79" s="612"/>
    </row>
    <row r="80" spans="2:10" ht="36" customHeight="1">
      <c r="B80" s="607" t="s">
        <v>590</v>
      </c>
      <c r="C80" s="608"/>
      <c r="D80" s="608"/>
      <c r="E80" s="608"/>
      <c r="F80" s="608"/>
      <c r="G80" s="608"/>
      <c r="H80" s="608"/>
      <c r="I80" s="608"/>
      <c r="J80" s="609"/>
    </row>
    <row r="81" spans="2:10" ht="40.5" customHeight="1">
      <c r="B81" s="107" t="s">
        <v>204</v>
      </c>
      <c r="C81" s="740"/>
      <c r="D81" s="740"/>
      <c r="E81" s="740"/>
      <c r="F81" s="740"/>
      <c r="G81" s="740"/>
      <c r="H81" s="740"/>
      <c r="I81" s="740"/>
      <c r="J81" s="741"/>
    </row>
    <row r="82" spans="2:10" ht="40.5" customHeight="1">
      <c r="B82" s="107" t="s">
        <v>205</v>
      </c>
      <c r="C82" s="742"/>
      <c r="D82" s="742"/>
      <c r="E82" s="742"/>
      <c r="F82" s="742"/>
      <c r="G82" s="742"/>
      <c r="H82" s="742"/>
      <c r="I82" s="742"/>
      <c r="J82" s="743"/>
    </row>
    <row r="83" spans="2:10" ht="40.5" customHeight="1">
      <c r="B83" s="107" t="s">
        <v>206</v>
      </c>
      <c r="C83" s="742"/>
      <c r="D83" s="742"/>
      <c r="E83" s="742"/>
      <c r="F83" s="742"/>
      <c r="G83" s="742"/>
      <c r="H83" s="742"/>
      <c r="I83" s="742"/>
      <c r="J83" s="743"/>
    </row>
    <row r="84" spans="2:10" ht="40.5" customHeight="1">
      <c r="B84" s="107" t="s">
        <v>207</v>
      </c>
      <c r="C84" s="742"/>
      <c r="D84" s="742"/>
      <c r="E84" s="742"/>
      <c r="F84" s="742"/>
      <c r="G84" s="742"/>
      <c r="H84" s="742"/>
      <c r="I84" s="742"/>
      <c r="J84" s="743"/>
    </row>
    <row r="85" spans="2:10" ht="40.5" customHeight="1">
      <c r="B85" s="107" t="s">
        <v>208</v>
      </c>
      <c r="C85" s="742"/>
      <c r="D85" s="742"/>
      <c r="E85" s="742"/>
      <c r="F85" s="742"/>
      <c r="G85" s="742"/>
      <c r="H85" s="742"/>
      <c r="I85" s="742"/>
      <c r="J85" s="743"/>
    </row>
    <row r="86" spans="2:10" ht="23.25" customHeight="1">
      <c r="B86" s="604" t="s">
        <v>203</v>
      </c>
      <c r="C86" s="605"/>
      <c r="D86" s="605"/>
      <c r="E86" s="605"/>
      <c r="F86" s="605"/>
      <c r="G86" s="605"/>
      <c r="H86" s="605"/>
      <c r="I86" s="605"/>
      <c r="J86" s="606"/>
    </row>
    <row r="87" spans="2:10" ht="51.75" customHeight="1">
      <c r="B87" s="607" t="s">
        <v>392</v>
      </c>
      <c r="C87" s="608"/>
      <c r="D87" s="608"/>
      <c r="E87" s="608"/>
      <c r="F87" s="608"/>
      <c r="G87" s="608"/>
      <c r="H87" s="608"/>
      <c r="I87" s="608"/>
      <c r="J87" s="609"/>
    </row>
    <row r="88" spans="2:10" ht="24" customHeight="1" thickBot="1">
      <c r="B88" s="109" t="s">
        <v>135</v>
      </c>
      <c r="C88" s="744" t="str">
        <f>IF('EEG 3'!B6="","",'EEG 3'!B6)</f>
        <v/>
      </c>
      <c r="D88" s="744"/>
      <c r="E88" s="744"/>
      <c r="F88" s="744"/>
      <c r="G88" s="744"/>
      <c r="H88" s="744"/>
      <c r="I88" s="744"/>
      <c r="J88" s="745"/>
    </row>
    <row r="89" spans="2:10" ht="15.75" thickBot="1"/>
    <row r="90" spans="2:10" ht="27" customHeight="1" thickBot="1">
      <c r="B90" s="614" t="str">
        <f>"4. " &amp; IF('Notification Form'!F17="","",'Notification Form'!F17)</f>
        <v xml:space="preserve">4. </v>
      </c>
      <c r="C90" s="615"/>
      <c r="D90" s="615"/>
      <c r="E90" s="615"/>
      <c r="F90" s="615"/>
      <c r="G90" s="615"/>
      <c r="H90" s="615"/>
      <c r="I90" s="615"/>
      <c r="J90" s="616"/>
    </row>
    <row r="91" spans="2:10" ht="27" customHeight="1" thickBot="1">
      <c r="B91" s="619" t="s">
        <v>526</v>
      </c>
      <c r="C91" s="620"/>
      <c r="D91" s="620"/>
      <c r="E91" s="620"/>
      <c r="F91" s="620"/>
      <c r="G91" s="620"/>
      <c r="H91" s="620"/>
      <c r="I91" s="620"/>
      <c r="J91" s="621"/>
    </row>
    <row r="92" spans="2:10" ht="27" customHeight="1" thickBot="1">
      <c r="B92" s="614" t="s">
        <v>151</v>
      </c>
      <c r="C92" s="615"/>
      <c r="D92" s="615"/>
      <c r="E92" s="615"/>
      <c r="F92" s="615"/>
      <c r="G92" s="615"/>
      <c r="H92" s="615"/>
      <c r="I92" s="615"/>
      <c r="J92" s="616"/>
    </row>
    <row r="93" spans="2:10" ht="98.25" customHeight="1">
      <c r="B93" s="399" t="str">
        <f>IF('Exercise Overview'!D20="","",'Exercise Overview'!D20)</f>
        <v/>
      </c>
      <c r="C93" s="400"/>
      <c r="D93" s="400"/>
      <c r="E93" s="400"/>
      <c r="F93" s="400"/>
      <c r="G93" s="400"/>
      <c r="H93" s="400"/>
      <c r="I93" s="400"/>
      <c r="J93" s="401"/>
    </row>
    <row r="94" spans="2:10" ht="23.25" customHeight="1">
      <c r="B94" s="617" t="s">
        <v>190</v>
      </c>
      <c r="C94" s="618"/>
      <c r="D94" s="618"/>
      <c r="E94" s="618"/>
      <c r="F94" s="618"/>
      <c r="G94" s="618"/>
      <c r="H94" s="618"/>
      <c r="I94" s="106" t="str" cm="1">
        <f t="array" ref="I94">_xlfn.IFS(ENUM!AA4=1,"Full",ENUM!AA4=2,"Partial",ENUM!AA4=3,"Partial",ENUM!AA4=4,"Partial",ENUM!AA4=5,"")</f>
        <v/>
      </c>
      <c r="J94" s="133"/>
    </row>
    <row r="95" spans="2:10" ht="59.25" customHeight="1">
      <c r="B95" s="607" t="s">
        <v>593</v>
      </c>
      <c r="C95" s="608"/>
      <c r="D95" s="608"/>
      <c r="E95" s="608"/>
      <c r="F95" s="608"/>
      <c r="G95" s="608"/>
      <c r="H95" s="608"/>
      <c r="I95" s="608"/>
      <c r="J95" s="609"/>
    </row>
    <row r="96" spans="2:10" s="6" customFormat="1" ht="18.75" customHeight="1">
      <c r="B96" s="604" t="s">
        <v>128</v>
      </c>
      <c r="C96" s="605"/>
      <c r="D96" s="605"/>
      <c r="E96" s="605"/>
      <c r="F96" s="605"/>
      <c r="G96" s="605"/>
      <c r="H96" s="605"/>
      <c r="I96" s="605"/>
      <c r="J96" s="606"/>
    </row>
    <row r="97" spans="2:10" s="5" customFormat="1" ht="18.75" customHeight="1">
      <c r="B97" s="613" t="s">
        <v>192</v>
      </c>
      <c r="C97" s="608"/>
      <c r="D97" s="608"/>
      <c r="E97" s="608"/>
      <c r="F97" s="608"/>
      <c r="G97" s="608"/>
      <c r="H97" s="608"/>
      <c r="I97" s="608"/>
      <c r="J97" s="609"/>
    </row>
    <row r="98" spans="2:10" ht="36" customHeight="1">
      <c r="B98" s="107" t="s">
        <v>193</v>
      </c>
      <c r="C98" s="635"/>
      <c r="D98" s="738"/>
      <c r="E98" s="738"/>
      <c r="F98" s="738"/>
      <c r="G98" s="738"/>
      <c r="H98" s="738"/>
      <c r="I98" s="738"/>
      <c r="J98" s="739"/>
    </row>
    <row r="99" spans="2:10" ht="36" customHeight="1">
      <c r="B99" s="107" t="s">
        <v>194</v>
      </c>
      <c r="C99" s="635"/>
      <c r="D99" s="738"/>
      <c r="E99" s="738"/>
      <c r="F99" s="738"/>
      <c r="G99" s="738"/>
      <c r="H99" s="738"/>
      <c r="I99" s="738"/>
      <c r="J99" s="739"/>
    </row>
    <row r="100" spans="2:10" ht="36" customHeight="1">
      <c r="B100" s="107" t="s">
        <v>195</v>
      </c>
      <c r="C100" s="635"/>
      <c r="D100" s="738"/>
      <c r="E100" s="738"/>
      <c r="F100" s="738"/>
      <c r="G100" s="738"/>
      <c r="H100" s="738"/>
      <c r="I100" s="738"/>
      <c r="J100" s="739"/>
    </row>
    <row r="101" spans="2:10" ht="23.25" customHeight="1">
      <c r="B101" s="604" t="s">
        <v>196</v>
      </c>
      <c r="C101" s="605"/>
      <c r="D101" s="605"/>
      <c r="E101" s="605"/>
      <c r="F101" s="605"/>
      <c r="G101" s="605"/>
      <c r="H101" s="605"/>
      <c r="I101" s="605"/>
      <c r="J101" s="606"/>
    </row>
    <row r="102" spans="2:10" ht="21" customHeight="1">
      <c r="B102" s="613" t="s">
        <v>530</v>
      </c>
      <c r="C102" s="608"/>
      <c r="D102" s="608"/>
      <c r="E102" s="608"/>
      <c r="F102" s="608"/>
      <c r="G102" s="608"/>
      <c r="H102" s="608"/>
      <c r="I102" s="608"/>
      <c r="J102" s="609"/>
    </row>
    <row r="103" spans="2:10" ht="40.5" customHeight="1">
      <c r="B103" s="108" t="s">
        <v>197</v>
      </c>
      <c r="C103" s="740"/>
      <c r="D103" s="740"/>
      <c r="E103" s="740"/>
      <c r="F103" s="740"/>
      <c r="G103" s="740"/>
      <c r="H103" s="740"/>
      <c r="I103" s="740"/>
      <c r="J103" s="741"/>
    </row>
    <row r="104" spans="2:10" ht="40.5" customHeight="1">
      <c r="B104" s="108" t="s">
        <v>198</v>
      </c>
      <c r="C104" s="742"/>
      <c r="D104" s="742"/>
      <c r="E104" s="742"/>
      <c r="F104" s="742"/>
      <c r="G104" s="742"/>
      <c r="H104" s="742"/>
      <c r="I104" s="742"/>
      <c r="J104" s="743"/>
    </row>
    <row r="105" spans="2:10" ht="40.5" customHeight="1">
      <c r="B105" s="108" t="s">
        <v>199</v>
      </c>
      <c r="C105" s="742"/>
      <c r="D105" s="742"/>
      <c r="E105" s="742"/>
      <c r="F105" s="742"/>
      <c r="G105" s="742"/>
      <c r="H105" s="742"/>
      <c r="I105" s="742"/>
      <c r="J105" s="743"/>
    </row>
    <row r="106" spans="2:10" ht="40.5" customHeight="1">
      <c r="B106" s="108" t="s">
        <v>200</v>
      </c>
      <c r="C106" s="742"/>
      <c r="D106" s="742"/>
      <c r="E106" s="742"/>
      <c r="F106" s="742"/>
      <c r="G106" s="742"/>
      <c r="H106" s="742"/>
      <c r="I106" s="742"/>
      <c r="J106" s="743"/>
    </row>
    <row r="107" spans="2:10" ht="40.5" customHeight="1">
      <c r="B107" s="108" t="s">
        <v>201</v>
      </c>
      <c r="C107" s="742"/>
      <c r="D107" s="742"/>
      <c r="E107" s="742"/>
      <c r="F107" s="742"/>
      <c r="G107" s="742"/>
      <c r="H107" s="742"/>
      <c r="I107" s="742"/>
      <c r="J107" s="743"/>
    </row>
    <row r="108" spans="2:10" ht="23.25" customHeight="1">
      <c r="B108" s="610" t="s">
        <v>527</v>
      </c>
      <c r="C108" s="611"/>
      <c r="D108" s="611"/>
      <c r="E108" s="611"/>
      <c r="F108" s="611"/>
      <c r="G108" s="611"/>
      <c r="H108" s="611"/>
      <c r="I108" s="611"/>
      <c r="J108" s="612"/>
    </row>
    <row r="109" spans="2:10" ht="36" customHeight="1">
      <c r="B109" s="607" t="s">
        <v>590</v>
      </c>
      <c r="C109" s="608"/>
      <c r="D109" s="608"/>
      <c r="E109" s="608"/>
      <c r="F109" s="608"/>
      <c r="G109" s="608"/>
      <c r="H109" s="608"/>
      <c r="I109" s="608"/>
      <c r="J109" s="609"/>
    </row>
    <row r="110" spans="2:10" ht="40.5" customHeight="1">
      <c r="B110" s="107" t="s">
        <v>204</v>
      </c>
      <c r="C110" s="740"/>
      <c r="D110" s="740"/>
      <c r="E110" s="740"/>
      <c r="F110" s="740"/>
      <c r="G110" s="740"/>
      <c r="H110" s="740"/>
      <c r="I110" s="740"/>
      <c r="J110" s="741"/>
    </row>
    <row r="111" spans="2:10" ht="40.5" customHeight="1">
      <c r="B111" s="107" t="s">
        <v>205</v>
      </c>
      <c r="C111" s="742"/>
      <c r="D111" s="742"/>
      <c r="E111" s="742"/>
      <c r="F111" s="742"/>
      <c r="G111" s="742"/>
      <c r="H111" s="742"/>
      <c r="I111" s="742"/>
      <c r="J111" s="743"/>
    </row>
    <row r="112" spans="2:10" ht="40.5" customHeight="1">
      <c r="B112" s="107" t="s">
        <v>206</v>
      </c>
      <c r="C112" s="742"/>
      <c r="D112" s="742"/>
      <c r="E112" s="742"/>
      <c r="F112" s="742"/>
      <c r="G112" s="742"/>
      <c r="H112" s="742"/>
      <c r="I112" s="742"/>
      <c r="J112" s="743"/>
    </row>
    <row r="113" spans="2:10" ht="40.5" customHeight="1">
      <c r="B113" s="107" t="s">
        <v>207</v>
      </c>
      <c r="C113" s="742"/>
      <c r="D113" s="742"/>
      <c r="E113" s="742"/>
      <c r="F113" s="742"/>
      <c r="G113" s="742"/>
      <c r="H113" s="742"/>
      <c r="I113" s="742"/>
      <c r="J113" s="743"/>
    </row>
    <row r="114" spans="2:10" ht="40.5" customHeight="1">
      <c r="B114" s="107" t="s">
        <v>208</v>
      </c>
      <c r="C114" s="742"/>
      <c r="D114" s="742"/>
      <c r="E114" s="742"/>
      <c r="F114" s="742"/>
      <c r="G114" s="742"/>
      <c r="H114" s="742"/>
      <c r="I114" s="742"/>
      <c r="J114" s="743"/>
    </row>
    <row r="115" spans="2:10" ht="23.25" customHeight="1">
      <c r="B115" s="604" t="s">
        <v>203</v>
      </c>
      <c r="C115" s="605"/>
      <c r="D115" s="605"/>
      <c r="E115" s="605"/>
      <c r="F115" s="605"/>
      <c r="G115" s="605"/>
      <c r="H115" s="605"/>
      <c r="I115" s="605"/>
      <c r="J115" s="606"/>
    </row>
    <row r="116" spans="2:10" ht="51.75" customHeight="1">
      <c r="B116" s="607" t="s">
        <v>393</v>
      </c>
      <c r="C116" s="608"/>
      <c r="D116" s="608"/>
      <c r="E116" s="608"/>
      <c r="F116" s="608"/>
      <c r="G116" s="608"/>
      <c r="H116" s="608"/>
      <c r="I116" s="608"/>
      <c r="J116" s="609"/>
    </row>
    <row r="117" spans="2:10" ht="24" customHeight="1" thickBot="1">
      <c r="B117" s="109" t="s">
        <v>135</v>
      </c>
      <c r="C117" s="744" t="str">
        <f>IF('EEG 4'!B6="","",'EEG 4'!B6)</f>
        <v/>
      </c>
      <c r="D117" s="744"/>
      <c r="E117" s="744"/>
      <c r="F117" s="744"/>
      <c r="G117" s="744"/>
      <c r="H117" s="744"/>
      <c r="I117" s="744"/>
      <c r="J117" s="745"/>
    </row>
    <row r="118" spans="2:10" ht="15.75" thickBot="1"/>
    <row r="119" spans="2:10" ht="27" customHeight="1" thickBot="1">
      <c r="B119" s="614" t="str">
        <f>"5. " &amp; IF('Notification Form'!H17="","",'Notification Form'!H17)</f>
        <v xml:space="preserve">5. </v>
      </c>
      <c r="C119" s="615"/>
      <c r="D119" s="615"/>
      <c r="E119" s="615"/>
      <c r="F119" s="615"/>
      <c r="G119" s="615"/>
      <c r="H119" s="615"/>
      <c r="I119" s="615"/>
      <c r="J119" s="616"/>
    </row>
    <row r="120" spans="2:10" ht="27" customHeight="1" thickBot="1">
      <c r="B120" s="619" t="s">
        <v>526</v>
      </c>
      <c r="C120" s="620"/>
      <c r="D120" s="620"/>
      <c r="E120" s="620"/>
      <c r="F120" s="620"/>
      <c r="G120" s="620"/>
      <c r="H120" s="620"/>
      <c r="I120" s="620"/>
      <c r="J120" s="621"/>
    </row>
    <row r="121" spans="2:10" ht="27" customHeight="1" thickBot="1">
      <c r="B121" s="614" t="s">
        <v>152</v>
      </c>
      <c r="C121" s="615"/>
      <c r="D121" s="615"/>
      <c r="E121" s="615"/>
      <c r="F121" s="615"/>
      <c r="G121" s="615"/>
      <c r="H121" s="615"/>
      <c r="I121" s="615"/>
      <c r="J121" s="616"/>
    </row>
    <row r="122" spans="2:10" ht="98.25" customHeight="1">
      <c r="B122" s="399" t="str">
        <f>IF('Exercise Overview'!D21="","",'Exercise Overview'!D21)</f>
        <v/>
      </c>
      <c r="C122" s="400"/>
      <c r="D122" s="400"/>
      <c r="E122" s="400"/>
      <c r="F122" s="400"/>
      <c r="G122" s="400"/>
      <c r="H122" s="400"/>
      <c r="I122" s="400"/>
      <c r="J122" s="401"/>
    </row>
    <row r="123" spans="2:10" ht="23.25" customHeight="1">
      <c r="B123" s="617" t="s">
        <v>190</v>
      </c>
      <c r="C123" s="618"/>
      <c r="D123" s="618"/>
      <c r="E123" s="618"/>
      <c r="F123" s="618"/>
      <c r="G123" s="618"/>
      <c r="H123" s="618"/>
      <c r="I123" s="106" t="str" cm="1">
        <f t="array" ref="I123">_xlfn.IFS(ENUM!AA5=1,"Full",ENUM!AA5=2,"Partial",ENUM!AA5=3,"Partial",ENUM!AA5=4,"Partial",ENUM!AA5=5,"")</f>
        <v/>
      </c>
      <c r="J123" s="133"/>
    </row>
    <row r="124" spans="2:10" ht="59.25" customHeight="1">
      <c r="B124" s="607" t="s">
        <v>594</v>
      </c>
      <c r="C124" s="608"/>
      <c r="D124" s="608"/>
      <c r="E124" s="608"/>
      <c r="F124" s="608"/>
      <c r="G124" s="608"/>
      <c r="H124" s="608"/>
      <c r="I124" s="608"/>
      <c r="J124" s="609"/>
    </row>
    <row r="125" spans="2:10" s="6" customFormat="1" ht="18.75" customHeight="1">
      <c r="B125" s="604" t="s">
        <v>128</v>
      </c>
      <c r="C125" s="605"/>
      <c r="D125" s="605"/>
      <c r="E125" s="605"/>
      <c r="F125" s="605"/>
      <c r="G125" s="605"/>
      <c r="H125" s="605"/>
      <c r="I125" s="605"/>
      <c r="J125" s="606"/>
    </row>
    <row r="126" spans="2:10" s="5" customFormat="1" ht="18.75" customHeight="1">
      <c r="B126" s="613" t="s">
        <v>192</v>
      </c>
      <c r="C126" s="608"/>
      <c r="D126" s="608"/>
      <c r="E126" s="608"/>
      <c r="F126" s="608"/>
      <c r="G126" s="608"/>
      <c r="H126" s="608"/>
      <c r="I126" s="608"/>
      <c r="J126" s="609"/>
    </row>
    <row r="127" spans="2:10" ht="36" customHeight="1">
      <c r="B127" s="107" t="s">
        <v>193</v>
      </c>
      <c r="C127" s="635"/>
      <c r="D127" s="738"/>
      <c r="E127" s="738"/>
      <c r="F127" s="738"/>
      <c r="G127" s="738"/>
      <c r="H127" s="738"/>
      <c r="I127" s="738"/>
      <c r="J127" s="739"/>
    </row>
    <row r="128" spans="2:10" ht="36" customHeight="1">
      <c r="B128" s="107" t="s">
        <v>194</v>
      </c>
      <c r="C128" s="635"/>
      <c r="D128" s="738"/>
      <c r="E128" s="738"/>
      <c r="F128" s="738"/>
      <c r="G128" s="738"/>
      <c r="H128" s="738"/>
      <c r="I128" s="738"/>
      <c r="J128" s="739"/>
    </row>
    <row r="129" spans="2:10" ht="36" customHeight="1">
      <c r="B129" s="107" t="s">
        <v>195</v>
      </c>
      <c r="C129" s="635"/>
      <c r="D129" s="738"/>
      <c r="E129" s="738"/>
      <c r="F129" s="738"/>
      <c r="G129" s="738"/>
      <c r="H129" s="738"/>
      <c r="I129" s="738"/>
      <c r="J129" s="739"/>
    </row>
    <row r="130" spans="2:10" ht="23.25" customHeight="1">
      <c r="B130" s="604" t="s">
        <v>196</v>
      </c>
      <c r="C130" s="605"/>
      <c r="D130" s="605"/>
      <c r="E130" s="605"/>
      <c r="F130" s="605"/>
      <c r="G130" s="605"/>
      <c r="H130" s="605"/>
      <c r="I130" s="605"/>
      <c r="J130" s="606"/>
    </row>
    <row r="131" spans="2:10" ht="21" customHeight="1">
      <c r="B131" s="613" t="s">
        <v>529</v>
      </c>
      <c r="C131" s="608"/>
      <c r="D131" s="608"/>
      <c r="E131" s="608"/>
      <c r="F131" s="608"/>
      <c r="G131" s="608"/>
      <c r="H131" s="608"/>
      <c r="I131" s="608"/>
      <c r="J131" s="609"/>
    </row>
    <row r="132" spans="2:10" ht="40.5" customHeight="1">
      <c r="B132" s="108" t="s">
        <v>197</v>
      </c>
      <c r="C132" s="740"/>
      <c r="D132" s="740"/>
      <c r="E132" s="740"/>
      <c r="F132" s="740"/>
      <c r="G132" s="740"/>
      <c r="H132" s="740"/>
      <c r="I132" s="740"/>
      <c r="J132" s="741"/>
    </row>
    <row r="133" spans="2:10" ht="40.5" customHeight="1">
      <c r="B133" s="108" t="s">
        <v>198</v>
      </c>
      <c r="C133" s="742"/>
      <c r="D133" s="742"/>
      <c r="E133" s="742"/>
      <c r="F133" s="742"/>
      <c r="G133" s="742"/>
      <c r="H133" s="742"/>
      <c r="I133" s="742"/>
      <c r="J133" s="743"/>
    </row>
    <row r="134" spans="2:10" ht="40.5" customHeight="1">
      <c r="B134" s="108" t="s">
        <v>199</v>
      </c>
      <c r="C134" s="742"/>
      <c r="D134" s="742"/>
      <c r="E134" s="742"/>
      <c r="F134" s="742"/>
      <c r="G134" s="742"/>
      <c r="H134" s="742"/>
      <c r="I134" s="742"/>
      <c r="J134" s="743"/>
    </row>
    <row r="135" spans="2:10" ht="40.5" customHeight="1">
      <c r="B135" s="108" t="s">
        <v>200</v>
      </c>
      <c r="C135" s="742"/>
      <c r="D135" s="742"/>
      <c r="E135" s="742"/>
      <c r="F135" s="742"/>
      <c r="G135" s="742"/>
      <c r="H135" s="742"/>
      <c r="I135" s="742"/>
      <c r="J135" s="743"/>
    </row>
    <row r="136" spans="2:10" ht="40.5" customHeight="1">
      <c r="B136" s="108" t="s">
        <v>201</v>
      </c>
      <c r="C136" s="742"/>
      <c r="D136" s="742"/>
      <c r="E136" s="742"/>
      <c r="F136" s="742"/>
      <c r="G136" s="742"/>
      <c r="H136" s="742"/>
      <c r="I136" s="742"/>
      <c r="J136" s="743"/>
    </row>
    <row r="137" spans="2:10" ht="23.25" customHeight="1">
      <c r="B137" s="610" t="s">
        <v>527</v>
      </c>
      <c r="C137" s="611"/>
      <c r="D137" s="611"/>
      <c r="E137" s="611"/>
      <c r="F137" s="611"/>
      <c r="G137" s="611"/>
      <c r="H137" s="611"/>
      <c r="I137" s="611"/>
      <c r="J137" s="612"/>
    </row>
    <row r="138" spans="2:10" ht="36" customHeight="1">
      <c r="B138" s="607" t="s">
        <v>590</v>
      </c>
      <c r="C138" s="608"/>
      <c r="D138" s="608"/>
      <c r="E138" s="608"/>
      <c r="F138" s="608"/>
      <c r="G138" s="608"/>
      <c r="H138" s="608"/>
      <c r="I138" s="608"/>
      <c r="J138" s="609"/>
    </row>
    <row r="139" spans="2:10" ht="40.5" customHeight="1">
      <c r="B139" s="107" t="s">
        <v>204</v>
      </c>
      <c r="C139" s="740"/>
      <c r="D139" s="740"/>
      <c r="E139" s="740"/>
      <c r="F139" s="740"/>
      <c r="G139" s="740"/>
      <c r="H139" s="740"/>
      <c r="I139" s="740"/>
      <c r="J139" s="741"/>
    </row>
    <row r="140" spans="2:10" ht="40.5" customHeight="1">
      <c r="B140" s="107" t="s">
        <v>205</v>
      </c>
      <c r="C140" s="742"/>
      <c r="D140" s="742"/>
      <c r="E140" s="742"/>
      <c r="F140" s="742"/>
      <c r="G140" s="742"/>
      <c r="H140" s="742"/>
      <c r="I140" s="742"/>
      <c r="J140" s="743"/>
    </row>
    <row r="141" spans="2:10" ht="40.5" customHeight="1">
      <c r="B141" s="107" t="s">
        <v>206</v>
      </c>
      <c r="C141" s="742"/>
      <c r="D141" s="742"/>
      <c r="E141" s="742"/>
      <c r="F141" s="742"/>
      <c r="G141" s="742"/>
      <c r="H141" s="742"/>
      <c r="I141" s="742"/>
      <c r="J141" s="743"/>
    </row>
    <row r="142" spans="2:10" ht="40.5" customHeight="1">
      <c r="B142" s="107" t="s">
        <v>207</v>
      </c>
      <c r="C142" s="742"/>
      <c r="D142" s="742"/>
      <c r="E142" s="742"/>
      <c r="F142" s="742"/>
      <c r="G142" s="742"/>
      <c r="H142" s="742"/>
      <c r="I142" s="742"/>
      <c r="J142" s="743"/>
    </row>
    <row r="143" spans="2:10" ht="40.5" customHeight="1">
      <c r="B143" s="107" t="s">
        <v>208</v>
      </c>
      <c r="C143" s="742"/>
      <c r="D143" s="742"/>
      <c r="E143" s="742"/>
      <c r="F143" s="742"/>
      <c r="G143" s="742"/>
      <c r="H143" s="742"/>
      <c r="I143" s="742"/>
      <c r="J143" s="743"/>
    </row>
    <row r="144" spans="2:10" ht="23.25" customHeight="1">
      <c r="B144" s="604" t="s">
        <v>203</v>
      </c>
      <c r="C144" s="605"/>
      <c r="D144" s="605"/>
      <c r="E144" s="605"/>
      <c r="F144" s="605"/>
      <c r="G144" s="605"/>
      <c r="H144" s="605"/>
      <c r="I144" s="605"/>
      <c r="J144" s="606"/>
    </row>
    <row r="145" spans="2:10" ht="51.75" customHeight="1">
      <c r="B145" s="607" t="s">
        <v>394</v>
      </c>
      <c r="C145" s="608"/>
      <c r="D145" s="608"/>
      <c r="E145" s="608"/>
      <c r="F145" s="608"/>
      <c r="G145" s="608"/>
      <c r="H145" s="608"/>
      <c r="I145" s="608"/>
      <c r="J145" s="609"/>
    </row>
    <row r="146" spans="2:10" ht="24" customHeight="1" thickBot="1">
      <c r="B146" s="109" t="s">
        <v>135</v>
      </c>
      <c r="C146" s="744" t="str">
        <f>IF('EEG 5'!B6="","",'EEG 5'!B6)</f>
        <v/>
      </c>
      <c r="D146" s="744"/>
      <c r="E146" s="744"/>
      <c r="F146" s="744"/>
      <c r="G146" s="744"/>
      <c r="H146" s="744"/>
      <c r="I146" s="744"/>
      <c r="J146" s="745"/>
    </row>
    <row r="147" spans="2:10" ht="15.75" thickBot="1"/>
    <row r="148" spans="2:10" ht="27" customHeight="1" thickBot="1">
      <c r="B148" s="614" t="str">
        <f>"6. " &amp; IF('Notification Form'!J17="","",'Notification Form'!J17)</f>
        <v xml:space="preserve">6. </v>
      </c>
      <c r="C148" s="615"/>
      <c r="D148" s="615"/>
      <c r="E148" s="615"/>
      <c r="F148" s="615"/>
      <c r="G148" s="615"/>
      <c r="H148" s="615"/>
      <c r="I148" s="615"/>
      <c r="J148" s="616"/>
    </row>
    <row r="149" spans="2:10" ht="27" customHeight="1" thickBot="1">
      <c r="B149" s="619" t="s">
        <v>526</v>
      </c>
      <c r="C149" s="620"/>
      <c r="D149" s="620"/>
      <c r="E149" s="620"/>
      <c r="F149" s="620"/>
      <c r="G149" s="620"/>
      <c r="H149" s="620"/>
      <c r="I149" s="620"/>
      <c r="J149" s="621"/>
    </row>
    <row r="150" spans="2:10" ht="27" customHeight="1" thickBot="1">
      <c r="B150" s="614" t="s">
        <v>153</v>
      </c>
      <c r="C150" s="615"/>
      <c r="D150" s="615"/>
      <c r="E150" s="615"/>
      <c r="F150" s="615"/>
      <c r="G150" s="615"/>
      <c r="H150" s="615"/>
      <c r="I150" s="615"/>
      <c r="J150" s="616"/>
    </row>
    <row r="151" spans="2:10" ht="98.25" customHeight="1">
      <c r="B151" s="399" t="str">
        <f>IF('Exercise Overview'!D22="","",'Exercise Overview'!D22)</f>
        <v/>
      </c>
      <c r="C151" s="400"/>
      <c r="D151" s="400"/>
      <c r="E151" s="400"/>
      <c r="F151" s="400"/>
      <c r="G151" s="400"/>
      <c r="H151" s="400"/>
      <c r="I151" s="400"/>
      <c r="J151" s="401"/>
    </row>
    <row r="152" spans="2:10" ht="23.25" customHeight="1">
      <c r="B152" s="617" t="s">
        <v>190</v>
      </c>
      <c r="C152" s="618"/>
      <c r="D152" s="618"/>
      <c r="E152" s="618"/>
      <c r="F152" s="618"/>
      <c r="G152" s="618"/>
      <c r="H152" s="618"/>
      <c r="I152" s="106" t="str" cm="1">
        <f t="array" ref="I152">_xlfn.IFS(ENUM!AA6=1,"Full",ENUM!AA6=2,"Partial",ENUM!AA6=3,"Partial",ENUM!AA6=4,"Partial",ENUM!AA6=5,"")</f>
        <v/>
      </c>
      <c r="J152" s="133"/>
    </row>
    <row r="153" spans="2:10" ht="59.25" customHeight="1">
      <c r="B153" s="607" t="s">
        <v>595</v>
      </c>
      <c r="C153" s="608"/>
      <c r="D153" s="608"/>
      <c r="E153" s="608"/>
      <c r="F153" s="608"/>
      <c r="G153" s="608"/>
      <c r="H153" s="608"/>
      <c r="I153" s="608"/>
      <c r="J153" s="609"/>
    </row>
    <row r="154" spans="2:10" s="6" customFormat="1" ht="18.75" customHeight="1">
      <c r="B154" s="604" t="s">
        <v>128</v>
      </c>
      <c r="C154" s="605"/>
      <c r="D154" s="605"/>
      <c r="E154" s="605"/>
      <c r="F154" s="605"/>
      <c r="G154" s="605"/>
      <c r="H154" s="605"/>
      <c r="I154" s="605"/>
      <c r="J154" s="606"/>
    </row>
    <row r="155" spans="2:10" s="5" customFormat="1" ht="18.75" customHeight="1">
      <c r="B155" s="613" t="s">
        <v>192</v>
      </c>
      <c r="C155" s="608"/>
      <c r="D155" s="608"/>
      <c r="E155" s="608"/>
      <c r="F155" s="608"/>
      <c r="G155" s="608"/>
      <c r="H155" s="608"/>
      <c r="I155" s="608"/>
      <c r="J155" s="609"/>
    </row>
    <row r="156" spans="2:10" ht="36" customHeight="1">
      <c r="B156" s="107" t="s">
        <v>193</v>
      </c>
      <c r="C156" s="635"/>
      <c r="D156" s="738"/>
      <c r="E156" s="738"/>
      <c r="F156" s="738"/>
      <c r="G156" s="738"/>
      <c r="H156" s="738"/>
      <c r="I156" s="738"/>
      <c r="J156" s="739"/>
    </row>
    <row r="157" spans="2:10" ht="36" customHeight="1">
      <c r="B157" s="107" t="s">
        <v>194</v>
      </c>
      <c r="C157" s="635"/>
      <c r="D157" s="738"/>
      <c r="E157" s="738"/>
      <c r="F157" s="738"/>
      <c r="G157" s="738"/>
      <c r="H157" s="738"/>
      <c r="I157" s="738"/>
      <c r="J157" s="739"/>
    </row>
    <row r="158" spans="2:10" ht="36" customHeight="1">
      <c r="B158" s="107" t="s">
        <v>195</v>
      </c>
      <c r="C158" s="635"/>
      <c r="D158" s="738"/>
      <c r="E158" s="738"/>
      <c r="F158" s="738"/>
      <c r="G158" s="738"/>
      <c r="H158" s="738"/>
      <c r="I158" s="738"/>
      <c r="J158" s="739"/>
    </row>
    <row r="159" spans="2:10" ht="23.25" customHeight="1">
      <c r="B159" s="604" t="s">
        <v>196</v>
      </c>
      <c r="C159" s="605"/>
      <c r="D159" s="605"/>
      <c r="E159" s="605"/>
      <c r="F159" s="605"/>
      <c r="G159" s="605"/>
      <c r="H159" s="605"/>
      <c r="I159" s="605"/>
      <c r="J159" s="606"/>
    </row>
    <row r="160" spans="2:10" ht="21" customHeight="1">
      <c r="B160" s="613" t="s">
        <v>528</v>
      </c>
      <c r="C160" s="608"/>
      <c r="D160" s="608"/>
      <c r="E160" s="608"/>
      <c r="F160" s="608"/>
      <c r="G160" s="608"/>
      <c r="H160" s="608"/>
      <c r="I160" s="608"/>
      <c r="J160" s="609"/>
    </row>
    <row r="161" spans="2:10" ht="40.5" customHeight="1">
      <c r="B161" s="108" t="s">
        <v>197</v>
      </c>
      <c r="C161" s="740"/>
      <c r="D161" s="740"/>
      <c r="E161" s="740"/>
      <c r="F161" s="740"/>
      <c r="G161" s="740"/>
      <c r="H161" s="740"/>
      <c r="I161" s="740"/>
      <c r="J161" s="741"/>
    </row>
    <row r="162" spans="2:10" ht="40.5" customHeight="1">
      <c r="B162" s="108" t="s">
        <v>198</v>
      </c>
      <c r="C162" s="742"/>
      <c r="D162" s="742"/>
      <c r="E162" s="742"/>
      <c r="F162" s="742"/>
      <c r="G162" s="742"/>
      <c r="H162" s="742"/>
      <c r="I162" s="742"/>
      <c r="J162" s="743"/>
    </row>
    <row r="163" spans="2:10" ht="40.5" customHeight="1">
      <c r="B163" s="108" t="s">
        <v>199</v>
      </c>
      <c r="C163" s="742"/>
      <c r="D163" s="742"/>
      <c r="E163" s="742"/>
      <c r="F163" s="742"/>
      <c r="G163" s="742"/>
      <c r="H163" s="742"/>
      <c r="I163" s="742"/>
      <c r="J163" s="743"/>
    </row>
    <row r="164" spans="2:10" ht="40.5" customHeight="1">
      <c r="B164" s="108" t="s">
        <v>200</v>
      </c>
      <c r="C164" s="742"/>
      <c r="D164" s="742"/>
      <c r="E164" s="742"/>
      <c r="F164" s="742"/>
      <c r="G164" s="742"/>
      <c r="H164" s="742"/>
      <c r="I164" s="742"/>
      <c r="J164" s="743"/>
    </row>
    <row r="165" spans="2:10" ht="40.5" customHeight="1">
      <c r="B165" s="108" t="s">
        <v>201</v>
      </c>
      <c r="C165" s="742"/>
      <c r="D165" s="742"/>
      <c r="E165" s="742"/>
      <c r="F165" s="742"/>
      <c r="G165" s="742"/>
      <c r="H165" s="742"/>
      <c r="I165" s="742"/>
      <c r="J165" s="743"/>
    </row>
    <row r="166" spans="2:10" ht="23.25" customHeight="1">
      <c r="B166" s="610" t="s">
        <v>527</v>
      </c>
      <c r="C166" s="611"/>
      <c r="D166" s="611"/>
      <c r="E166" s="611"/>
      <c r="F166" s="611"/>
      <c r="G166" s="611"/>
      <c r="H166" s="611"/>
      <c r="I166" s="611"/>
      <c r="J166" s="612"/>
    </row>
    <row r="167" spans="2:10" ht="36" customHeight="1">
      <c r="B167" s="607" t="s">
        <v>590</v>
      </c>
      <c r="C167" s="608"/>
      <c r="D167" s="608"/>
      <c r="E167" s="608"/>
      <c r="F167" s="608"/>
      <c r="G167" s="608"/>
      <c r="H167" s="608"/>
      <c r="I167" s="608"/>
      <c r="J167" s="609"/>
    </row>
    <row r="168" spans="2:10" ht="40.5" customHeight="1">
      <c r="B168" s="107" t="s">
        <v>204</v>
      </c>
      <c r="C168" s="740"/>
      <c r="D168" s="740"/>
      <c r="E168" s="740"/>
      <c r="F168" s="740"/>
      <c r="G168" s="740"/>
      <c r="H168" s="740"/>
      <c r="I168" s="740"/>
      <c r="J168" s="741"/>
    </row>
    <row r="169" spans="2:10" ht="40.5" customHeight="1">
      <c r="B169" s="107" t="s">
        <v>205</v>
      </c>
      <c r="C169" s="742"/>
      <c r="D169" s="742"/>
      <c r="E169" s="742"/>
      <c r="F169" s="742"/>
      <c r="G169" s="742"/>
      <c r="H169" s="742"/>
      <c r="I169" s="742"/>
      <c r="J169" s="743"/>
    </row>
    <row r="170" spans="2:10" ht="40.5" customHeight="1">
      <c r="B170" s="107" t="s">
        <v>206</v>
      </c>
      <c r="C170" s="742"/>
      <c r="D170" s="742"/>
      <c r="E170" s="742"/>
      <c r="F170" s="742"/>
      <c r="G170" s="742"/>
      <c r="H170" s="742"/>
      <c r="I170" s="742"/>
      <c r="J170" s="743"/>
    </row>
    <row r="171" spans="2:10" ht="40.5" customHeight="1">
      <c r="B171" s="107" t="s">
        <v>207</v>
      </c>
      <c r="C171" s="742"/>
      <c r="D171" s="742"/>
      <c r="E171" s="742"/>
      <c r="F171" s="742"/>
      <c r="G171" s="742"/>
      <c r="H171" s="742"/>
      <c r="I171" s="742"/>
      <c r="J171" s="743"/>
    </row>
    <row r="172" spans="2:10" ht="40.5" customHeight="1">
      <c r="B172" s="107" t="s">
        <v>208</v>
      </c>
      <c r="C172" s="742"/>
      <c r="D172" s="742"/>
      <c r="E172" s="742"/>
      <c r="F172" s="742"/>
      <c r="G172" s="742"/>
      <c r="H172" s="742"/>
      <c r="I172" s="742"/>
      <c r="J172" s="743"/>
    </row>
    <row r="173" spans="2:10" ht="23.25" customHeight="1">
      <c r="B173" s="604" t="s">
        <v>203</v>
      </c>
      <c r="C173" s="605"/>
      <c r="D173" s="605"/>
      <c r="E173" s="605"/>
      <c r="F173" s="605"/>
      <c r="G173" s="605"/>
      <c r="H173" s="605"/>
      <c r="I173" s="605"/>
      <c r="J173" s="606"/>
    </row>
    <row r="174" spans="2:10" ht="51.75" customHeight="1">
      <c r="B174" s="607" t="s">
        <v>395</v>
      </c>
      <c r="C174" s="608"/>
      <c r="D174" s="608"/>
      <c r="E174" s="608"/>
      <c r="F174" s="608"/>
      <c r="G174" s="608"/>
      <c r="H174" s="608"/>
      <c r="I174" s="608"/>
      <c r="J174" s="609"/>
    </row>
    <row r="175" spans="2:10" ht="24" customHeight="1" thickBot="1">
      <c r="B175" s="109" t="s">
        <v>135</v>
      </c>
      <c r="C175" s="746" t="str">
        <f>IF('EEG 6'!B6="","",'EEG 6'!B6)</f>
        <v/>
      </c>
      <c r="D175" s="746"/>
      <c r="E175" s="746"/>
      <c r="F175" s="746"/>
      <c r="G175" s="746"/>
      <c r="H175" s="746"/>
      <c r="I175" s="746"/>
      <c r="J175" s="747"/>
    </row>
  </sheetData>
  <sheetProtection algorithmName="SHA-512" hashValue="AoC6fF8krfz6+iBDrX2tHhMhpU2cEicWU96PH1fgJ4hIoVnih/OOZxAR3SZRLhKkYlSYXR+1mZjEwanG+Y1o6A==" saltValue="lNZG2Z04bFjzbVKlPJkz9g==" spinCount="100000" sheet="1" objects="1" scenarios="1"/>
  <mergeCells count="169">
    <mergeCell ref="B9:J9"/>
    <mergeCell ref="B8:J8"/>
    <mergeCell ref="B10:J10"/>
    <mergeCell ref="B14:J14"/>
    <mergeCell ref="B15:J15"/>
    <mergeCell ref="C11:J11"/>
    <mergeCell ref="C12:J12"/>
    <mergeCell ref="C13:J13"/>
    <mergeCell ref="B2:J2"/>
    <mergeCell ref="B3:J3"/>
    <mergeCell ref="B4:J4"/>
    <mergeCell ref="B5:J5"/>
    <mergeCell ref="B6:J6"/>
    <mergeCell ref="B7:H7"/>
    <mergeCell ref="B28:J28"/>
    <mergeCell ref="B22:J22"/>
    <mergeCell ref="C23:J23"/>
    <mergeCell ref="C24:J24"/>
    <mergeCell ref="C25:J25"/>
    <mergeCell ref="C26:J26"/>
    <mergeCell ref="C27:J27"/>
    <mergeCell ref="C16:J16"/>
    <mergeCell ref="C17:J17"/>
    <mergeCell ref="C18:J18"/>
    <mergeCell ref="C19:J19"/>
    <mergeCell ref="C20:J20"/>
    <mergeCell ref="B21:J21"/>
    <mergeCell ref="C30:J30"/>
    <mergeCell ref="B29:J29"/>
    <mergeCell ref="B32:J32"/>
    <mergeCell ref="B33:J33"/>
    <mergeCell ref="B34:J34"/>
    <mergeCell ref="B35:J35"/>
    <mergeCell ref="C40:J40"/>
    <mergeCell ref="C41:J41"/>
    <mergeCell ref="C42:J42"/>
    <mergeCell ref="B44:J44"/>
    <mergeCell ref="C45:J45"/>
    <mergeCell ref="C46:J46"/>
    <mergeCell ref="C47:J47"/>
    <mergeCell ref="C48:J48"/>
    <mergeCell ref="C49:J49"/>
    <mergeCell ref="B36:H36"/>
    <mergeCell ref="B37:J37"/>
    <mergeCell ref="B38:J38"/>
    <mergeCell ref="B39:J39"/>
    <mergeCell ref="B43:J43"/>
    <mergeCell ref="C69:J69"/>
    <mergeCell ref="C70:J70"/>
    <mergeCell ref="C71:J71"/>
    <mergeCell ref="B50:J50"/>
    <mergeCell ref="B51:J51"/>
    <mergeCell ref="C52:J52"/>
    <mergeCell ref="C53:J53"/>
    <mergeCell ref="C54:J54"/>
    <mergeCell ref="C55:J55"/>
    <mergeCell ref="B63:J63"/>
    <mergeCell ref="B64:J64"/>
    <mergeCell ref="B65:H65"/>
    <mergeCell ref="B66:J66"/>
    <mergeCell ref="B67:J67"/>
    <mergeCell ref="B68:J68"/>
    <mergeCell ref="C56:J56"/>
    <mergeCell ref="B57:J57"/>
    <mergeCell ref="B58:J58"/>
    <mergeCell ref="C59:J59"/>
    <mergeCell ref="B61:J61"/>
    <mergeCell ref="B62:J62"/>
    <mergeCell ref="B90:J90"/>
    <mergeCell ref="B91:J91"/>
    <mergeCell ref="B92:J92"/>
    <mergeCell ref="B93:J93"/>
    <mergeCell ref="B94:H94"/>
    <mergeCell ref="B95:J95"/>
    <mergeCell ref="C83:J83"/>
    <mergeCell ref="C84:J84"/>
    <mergeCell ref="C85:J85"/>
    <mergeCell ref="B86:J86"/>
    <mergeCell ref="B87:J87"/>
    <mergeCell ref="C88:J88"/>
    <mergeCell ref="C77:J77"/>
    <mergeCell ref="C78:J78"/>
    <mergeCell ref="B79:J79"/>
    <mergeCell ref="B80:J80"/>
    <mergeCell ref="C81:J81"/>
    <mergeCell ref="C82:J82"/>
    <mergeCell ref="B72:J72"/>
    <mergeCell ref="B73:J73"/>
    <mergeCell ref="C74:J74"/>
    <mergeCell ref="C75:J75"/>
    <mergeCell ref="C76:J76"/>
    <mergeCell ref="C104:J104"/>
    <mergeCell ref="C105:J105"/>
    <mergeCell ref="C106:J106"/>
    <mergeCell ref="C107:J107"/>
    <mergeCell ref="B108:J108"/>
    <mergeCell ref="B109:J109"/>
    <mergeCell ref="B96:J96"/>
    <mergeCell ref="B97:J97"/>
    <mergeCell ref="B101:J101"/>
    <mergeCell ref="B102:J102"/>
    <mergeCell ref="C103:J103"/>
    <mergeCell ref="C98:J98"/>
    <mergeCell ref="C99:J99"/>
    <mergeCell ref="C100:J100"/>
    <mergeCell ref="B116:J116"/>
    <mergeCell ref="C117:J117"/>
    <mergeCell ref="B119:J119"/>
    <mergeCell ref="B120:J120"/>
    <mergeCell ref="B121:J121"/>
    <mergeCell ref="B122:J122"/>
    <mergeCell ref="C110:J110"/>
    <mergeCell ref="C111:J111"/>
    <mergeCell ref="C112:J112"/>
    <mergeCell ref="C113:J113"/>
    <mergeCell ref="C114:J114"/>
    <mergeCell ref="B115:J115"/>
    <mergeCell ref="B131:J131"/>
    <mergeCell ref="C132:J132"/>
    <mergeCell ref="C133:J133"/>
    <mergeCell ref="C134:J134"/>
    <mergeCell ref="C135:J135"/>
    <mergeCell ref="C136:J136"/>
    <mergeCell ref="B123:H123"/>
    <mergeCell ref="B124:J124"/>
    <mergeCell ref="B125:J125"/>
    <mergeCell ref="B126:J126"/>
    <mergeCell ref="B130:J130"/>
    <mergeCell ref="C127:J127"/>
    <mergeCell ref="C128:J128"/>
    <mergeCell ref="C129:J129"/>
    <mergeCell ref="C143:J143"/>
    <mergeCell ref="B144:J144"/>
    <mergeCell ref="B145:J145"/>
    <mergeCell ref="C146:J146"/>
    <mergeCell ref="B148:J148"/>
    <mergeCell ref="B149:J149"/>
    <mergeCell ref="B137:J137"/>
    <mergeCell ref="B138:J138"/>
    <mergeCell ref="C139:J139"/>
    <mergeCell ref="C140:J140"/>
    <mergeCell ref="C141:J141"/>
    <mergeCell ref="C142:J142"/>
    <mergeCell ref="B159:J159"/>
    <mergeCell ref="B160:J160"/>
    <mergeCell ref="C161:J161"/>
    <mergeCell ref="C162:J162"/>
    <mergeCell ref="C163:J163"/>
    <mergeCell ref="B150:J150"/>
    <mergeCell ref="B151:J151"/>
    <mergeCell ref="B152:H152"/>
    <mergeCell ref="B153:J153"/>
    <mergeCell ref="B154:J154"/>
    <mergeCell ref="B155:J155"/>
    <mergeCell ref="C156:J156"/>
    <mergeCell ref="C157:J157"/>
    <mergeCell ref="C158:J158"/>
    <mergeCell ref="C170:J170"/>
    <mergeCell ref="C171:J171"/>
    <mergeCell ref="C172:J172"/>
    <mergeCell ref="B173:J173"/>
    <mergeCell ref="B174:J174"/>
    <mergeCell ref="C175:J175"/>
    <mergeCell ref="C164:J164"/>
    <mergeCell ref="C165:J165"/>
    <mergeCell ref="B166:J166"/>
    <mergeCell ref="B167:J167"/>
    <mergeCell ref="C168:J168"/>
    <mergeCell ref="C169:J169"/>
  </mergeCells>
  <conditionalFormatting sqref="C11:J13 C16:J20 C23:J27 C40:J42 C45:J49 C52:J56 C69:J71 C74:J78 C81:J85 C98:J100 C103:J107 C110:J114 C127:J129 C132:J136 C139:J143 C156:J158 C161:J165 C168:J172">
    <cfRule type="expression" dxfId="28" priority="1">
      <formula>C11&lt;&gt;""</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734C0-DC43-4401-AD82-5142BF9FBC17}">
  <sheetPr>
    <tabColor theme="3" tint="9.9978637043366805E-2"/>
  </sheetPr>
  <dimension ref="B1:AB41"/>
  <sheetViews>
    <sheetView workbookViewId="0">
      <selection activeCell="K37" sqref="K37"/>
    </sheetView>
  </sheetViews>
  <sheetFormatPr defaultRowHeight="15"/>
  <cols>
    <col min="2" max="2" width="16.85546875" style="57" customWidth="1"/>
    <col min="3" max="4" width="13.7109375" style="57" customWidth="1"/>
    <col min="5" max="6" width="15.7109375" style="57" customWidth="1"/>
    <col min="7" max="7" width="27.7109375" style="57" customWidth="1"/>
    <col min="8" max="8" width="21.140625" style="57" customWidth="1"/>
    <col min="9" max="9" width="17.7109375" style="57" customWidth="1"/>
    <col min="10" max="10" width="12.28515625" style="57" customWidth="1"/>
    <col min="11" max="11" width="12.42578125" style="57" customWidth="1"/>
  </cols>
  <sheetData>
    <row r="1" spans="2:28" ht="15.75" thickBot="1"/>
    <row r="2" spans="2:28" ht="36.75" customHeight="1" thickBot="1">
      <c r="B2" s="649" t="s">
        <v>209</v>
      </c>
      <c r="C2" s="650"/>
      <c r="D2" s="650"/>
      <c r="E2" s="650"/>
      <c r="F2" s="650"/>
      <c r="G2" s="650"/>
      <c r="H2" s="650"/>
      <c r="I2" s="650"/>
      <c r="J2" s="650"/>
      <c r="K2" s="651"/>
    </row>
    <row r="3" spans="2:28" ht="15" customHeight="1">
      <c r="B3" s="654" t="str">
        <f>"This IP has been developed for "&amp;'Notification Form'!F18&amp;" as a result of the exercise " &amp; 'Notification Form'!F12 &amp; " Conducted on " &amp; TEXT('Notification Form'!C22,"mm/dd/yyyy")</f>
        <v>This IP has been developed for  as a result of the exercise  Conducted on 01/00/1900</v>
      </c>
      <c r="C3" s="655"/>
      <c r="D3" s="655"/>
      <c r="E3" s="655"/>
      <c r="F3" s="655"/>
      <c r="G3" s="655"/>
      <c r="H3" s="655"/>
      <c r="I3" s="655"/>
      <c r="J3" s="655"/>
      <c r="K3" s="656"/>
    </row>
    <row r="4" spans="2:28" ht="15" customHeight="1">
      <c r="B4" s="529"/>
      <c r="C4" s="530"/>
      <c r="D4" s="530"/>
      <c r="E4" s="530"/>
      <c r="F4" s="530"/>
      <c r="G4" s="530"/>
      <c r="H4" s="530"/>
      <c r="I4" s="530"/>
      <c r="J4" s="530"/>
      <c r="K4" s="531"/>
    </row>
    <row r="5" spans="2:28">
      <c r="B5" s="529"/>
      <c r="C5" s="530"/>
      <c r="D5" s="530"/>
      <c r="E5" s="530"/>
      <c r="F5" s="530"/>
      <c r="G5" s="530"/>
      <c r="H5" s="530"/>
      <c r="I5" s="530"/>
      <c r="J5" s="530"/>
      <c r="K5" s="531"/>
    </row>
    <row r="6" spans="2:28" ht="47.25" customHeight="1" thickBot="1">
      <c r="B6" s="148" t="s">
        <v>210</v>
      </c>
      <c r="C6" s="632" t="s">
        <v>211</v>
      </c>
      <c r="D6" s="632"/>
      <c r="E6" s="632" t="s">
        <v>140</v>
      </c>
      <c r="F6" s="632"/>
      <c r="G6" s="202" t="s">
        <v>141</v>
      </c>
      <c r="H6" s="202" t="s">
        <v>212</v>
      </c>
      <c r="I6" s="202" t="s">
        <v>213</v>
      </c>
      <c r="J6" s="202" t="s">
        <v>142</v>
      </c>
      <c r="K6" s="110" t="s">
        <v>214</v>
      </c>
    </row>
    <row r="7" spans="2:28" ht="93" customHeight="1">
      <c r="B7" s="647" t="str">
        <f>"1. " &amp; IF('Notification Form'!F15="","",'Notification Form'!F15)</f>
        <v xml:space="preserve">1. </v>
      </c>
      <c r="C7" s="637" t="str">
        <f>IF('Analysis of Core Capabilities 2'!C16="","",'Analysis of Core Capabilities 2'!C16)</f>
        <v/>
      </c>
      <c r="D7" s="638"/>
      <c r="E7" s="652"/>
      <c r="F7" s="653"/>
      <c r="G7" s="149"/>
      <c r="H7" s="150"/>
      <c r="I7" s="150"/>
      <c r="J7" s="199" t="str">
        <f>IF(E7="","", TEXT('Exercise Overview'!I7,"mm/dd/yyyy"))</f>
        <v/>
      </c>
      <c r="K7" s="203"/>
    </row>
    <row r="8" spans="2:28" ht="93" customHeight="1">
      <c r="B8" s="625"/>
      <c r="C8" s="628" t="str">
        <f>IF('Analysis of Core Capabilities 2'!C17="","",'Analysis of Core Capabilities 2'!C17)</f>
        <v/>
      </c>
      <c r="D8" s="629"/>
      <c r="E8" s="635"/>
      <c r="F8" s="636"/>
      <c r="G8" s="152"/>
      <c r="H8" s="124"/>
      <c r="I8" s="124"/>
      <c r="J8" s="198" t="str">
        <f>IF(E8="","", TEXT('Exercise Overview'!I7,"mm/dd/yyyy"))</f>
        <v/>
      </c>
      <c r="K8" s="204"/>
    </row>
    <row r="9" spans="2:28" ht="93" customHeight="1">
      <c r="B9" s="625"/>
      <c r="C9" s="628" t="str">
        <f>IF('Analysis of Core Capabilities 2'!C18="","",'Analysis of Core Capabilities 2'!C18)</f>
        <v/>
      </c>
      <c r="D9" s="629"/>
      <c r="E9" s="635"/>
      <c r="F9" s="636"/>
      <c r="G9" s="152"/>
      <c r="H9" s="124"/>
      <c r="I9" s="124"/>
      <c r="J9" s="198" t="str">
        <f>IF(E9="","", TEXT('Exercise Overview'!I7,"mm/dd/yyyy"))</f>
        <v/>
      </c>
      <c r="K9" s="204"/>
      <c r="S9" s="79"/>
      <c r="T9" s="79"/>
      <c r="U9" s="79"/>
      <c r="V9" s="79"/>
      <c r="W9" s="79"/>
      <c r="X9" s="79"/>
      <c r="Y9" s="79"/>
      <c r="Z9" s="79"/>
      <c r="AA9" s="79"/>
      <c r="AB9" s="79"/>
    </row>
    <row r="10" spans="2:28" ht="93" customHeight="1">
      <c r="B10" s="625"/>
      <c r="C10" s="628" t="str">
        <f>IF('Analysis of Core Capabilities 2'!C19="","",'Analysis of Core Capabilities 2'!C19)</f>
        <v/>
      </c>
      <c r="D10" s="629"/>
      <c r="E10" s="635"/>
      <c r="F10" s="636"/>
      <c r="G10" s="152"/>
      <c r="H10" s="124"/>
      <c r="I10" s="124"/>
      <c r="J10" s="198" t="str">
        <f>IF(E10="","", TEXT('Exercise Overview'!I7,"mm/dd/yyyy"))</f>
        <v/>
      </c>
      <c r="K10" s="204"/>
    </row>
    <row r="11" spans="2:28" ht="93" customHeight="1" thickBot="1">
      <c r="B11" s="648"/>
      <c r="C11" s="639" t="str">
        <f>IF('Analysis of Core Capabilities 2'!C20="","",'Analysis of Core Capabilities 2'!C20)</f>
        <v/>
      </c>
      <c r="D11" s="640"/>
      <c r="E11" s="641"/>
      <c r="F11" s="642"/>
      <c r="G11" s="153"/>
      <c r="H11" s="154"/>
      <c r="I11" s="154"/>
      <c r="J11" s="200" t="str">
        <f>IF(E11="","", TEXT('Exercise Overview'!I7,"mm/dd/yyyy"))</f>
        <v/>
      </c>
      <c r="K11" s="204"/>
    </row>
    <row r="12" spans="2:28" ht="47.25" customHeight="1">
      <c r="B12" s="148" t="s">
        <v>210</v>
      </c>
      <c r="C12" s="632" t="s">
        <v>211</v>
      </c>
      <c r="D12" s="632"/>
      <c r="E12" s="632" t="s">
        <v>140</v>
      </c>
      <c r="F12" s="632"/>
      <c r="G12" s="202" t="s">
        <v>141</v>
      </c>
      <c r="H12" s="202" t="s">
        <v>212</v>
      </c>
      <c r="I12" s="202" t="s">
        <v>213</v>
      </c>
      <c r="J12" s="202" t="s">
        <v>142</v>
      </c>
      <c r="K12" s="110" t="s">
        <v>214</v>
      </c>
    </row>
    <row r="13" spans="2:28" ht="93" customHeight="1">
      <c r="B13" s="625" t="str">
        <f>"2. " &amp; IF('Notification Form'!H15="","",'Notification Form'!H15)</f>
        <v xml:space="preserve">2. </v>
      </c>
      <c r="C13" s="626" t="str">
        <f>IF('Analysis of Core Capabilities 2'!C45="","",'Analysis of Core Capabilities 2'!C45)</f>
        <v/>
      </c>
      <c r="D13" s="627"/>
      <c r="E13" s="633"/>
      <c r="F13" s="634"/>
      <c r="G13" s="156"/>
      <c r="H13" s="157"/>
      <c r="I13" s="157"/>
      <c r="J13" s="158" t="str">
        <f>IF(E13="","", TEXT('Exercise Overview'!I7,"mm/dd/yyyy"))</f>
        <v/>
      </c>
      <c r="K13" s="205"/>
    </row>
    <row r="14" spans="2:28" ht="93" customHeight="1">
      <c r="B14" s="625"/>
      <c r="C14" s="628" t="str">
        <f>IF('Analysis of Core Capabilities 2'!C46="","",'Analysis of Core Capabilities 2'!C46)</f>
        <v/>
      </c>
      <c r="D14" s="629"/>
      <c r="E14" s="635"/>
      <c r="F14" s="636"/>
      <c r="G14" s="152"/>
      <c r="H14" s="124"/>
      <c r="I14" s="124"/>
      <c r="J14" s="128" t="str">
        <f>IF(E14="","", TEXT('Exercise Overview'!I7,"mm/dd/yyyy"))</f>
        <v/>
      </c>
      <c r="K14" s="205"/>
    </row>
    <row r="15" spans="2:28" ht="93" customHeight="1">
      <c r="B15" s="625"/>
      <c r="C15" s="628" t="str">
        <f>IF('Analysis of Core Capabilities 2'!C47="","",'Analysis of Core Capabilities 2'!C47)</f>
        <v/>
      </c>
      <c r="D15" s="629"/>
      <c r="E15" s="635"/>
      <c r="F15" s="636"/>
      <c r="G15" s="152"/>
      <c r="H15" s="124"/>
      <c r="I15" s="124"/>
      <c r="J15" s="128" t="str">
        <f>IF(E15="","", TEXT('Exercise Overview'!I7,"mm/dd/yyyy"))</f>
        <v/>
      </c>
      <c r="K15" s="205"/>
    </row>
    <row r="16" spans="2:28" ht="93" customHeight="1">
      <c r="B16" s="625"/>
      <c r="C16" s="628" t="str">
        <f>IF('Analysis of Core Capabilities 2'!C48="","",'Analysis of Core Capabilities 2'!C48)</f>
        <v/>
      </c>
      <c r="D16" s="629"/>
      <c r="E16" s="635"/>
      <c r="F16" s="636"/>
      <c r="G16" s="152"/>
      <c r="H16" s="124"/>
      <c r="I16" s="124"/>
      <c r="J16" s="128" t="str">
        <f>IF(E16="","", TEXT('Exercise Overview'!I7,"mm/dd/yyyy"))</f>
        <v/>
      </c>
      <c r="K16" s="205"/>
    </row>
    <row r="17" spans="2:11" ht="93" customHeight="1">
      <c r="B17" s="625"/>
      <c r="C17" s="630" t="str">
        <f>IF('Analysis of Core Capabilities 2'!C49="","",'Analysis of Core Capabilities 2'!C49)</f>
        <v/>
      </c>
      <c r="D17" s="631"/>
      <c r="E17" s="643"/>
      <c r="F17" s="644"/>
      <c r="G17" s="159"/>
      <c r="H17" s="160"/>
      <c r="I17" s="160"/>
      <c r="J17" s="161" t="str">
        <f>IF(E17="","", TEXT('Exercise Overview'!I7,"mm/dd/yyyy"))</f>
        <v/>
      </c>
      <c r="K17" s="205"/>
    </row>
    <row r="18" spans="2:11" ht="47.25" customHeight="1" thickBot="1">
      <c r="B18" s="148" t="s">
        <v>210</v>
      </c>
      <c r="C18" s="632" t="s">
        <v>211</v>
      </c>
      <c r="D18" s="632"/>
      <c r="E18" s="632" t="s">
        <v>140</v>
      </c>
      <c r="F18" s="632"/>
      <c r="G18" s="202" t="s">
        <v>141</v>
      </c>
      <c r="H18" s="202" t="s">
        <v>212</v>
      </c>
      <c r="I18" s="202" t="s">
        <v>213</v>
      </c>
      <c r="J18" s="202" t="s">
        <v>142</v>
      </c>
      <c r="K18" s="110" t="s">
        <v>214</v>
      </c>
    </row>
    <row r="19" spans="2:11" ht="93" customHeight="1">
      <c r="B19" s="647" t="str">
        <f>"3. " &amp; IF('Notification Form'!J15="","",'Notification Form'!J15)</f>
        <v xml:space="preserve">3. </v>
      </c>
      <c r="C19" s="637" t="str">
        <f>IF('Analysis of Core Capabilities 2'!C74="","",'Analysis of Core Capabilities 2'!C74)</f>
        <v/>
      </c>
      <c r="D19" s="638"/>
      <c r="E19" s="645"/>
      <c r="F19" s="646"/>
      <c r="G19" s="149"/>
      <c r="H19" s="162"/>
      <c r="I19" s="162"/>
      <c r="J19" s="151" t="str">
        <f>IF(E19="","", TEXT('Exercise Overview'!I7,"mm/dd/yyyy"))</f>
        <v/>
      </c>
      <c r="K19" s="206"/>
    </row>
    <row r="20" spans="2:11" ht="93" customHeight="1">
      <c r="B20" s="625"/>
      <c r="C20" s="628" t="str">
        <f>IF('Analysis of Core Capabilities 2'!C75="","",'Analysis of Core Capabilities 2'!C75)</f>
        <v/>
      </c>
      <c r="D20" s="629"/>
      <c r="E20" s="635"/>
      <c r="F20" s="636"/>
      <c r="G20" s="152"/>
      <c r="H20" s="124"/>
      <c r="I20" s="124"/>
      <c r="J20" s="128" t="str">
        <f>IF(E20="","", TEXT('Exercise Overview'!I7,"mm/dd/yyyy"))</f>
        <v/>
      </c>
      <c r="K20" s="204"/>
    </row>
    <row r="21" spans="2:11" ht="93" customHeight="1">
      <c r="B21" s="625"/>
      <c r="C21" s="628" t="str">
        <f>IF('Analysis of Core Capabilities 2'!C76="","",'Analysis of Core Capabilities 2'!C76)</f>
        <v/>
      </c>
      <c r="D21" s="629"/>
      <c r="E21" s="635"/>
      <c r="F21" s="636"/>
      <c r="G21" s="152"/>
      <c r="H21" s="124"/>
      <c r="I21" s="124"/>
      <c r="J21" s="128" t="str">
        <f>IF(E21="","", TEXT('Exercise Overview'!I7,"mm/dd/yyyy"))</f>
        <v/>
      </c>
      <c r="K21" s="204"/>
    </row>
    <row r="22" spans="2:11" ht="93" customHeight="1">
      <c r="B22" s="625"/>
      <c r="C22" s="628" t="str">
        <f>IF('Analysis of Core Capabilities 2'!C77="","",'Analysis of Core Capabilities 2'!C77)</f>
        <v/>
      </c>
      <c r="D22" s="629"/>
      <c r="E22" s="635"/>
      <c r="F22" s="636"/>
      <c r="G22" s="152"/>
      <c r="H22" s="124"/>
      <c r="I22" s="124"/>
      <c r="J22" s="128" t="str">
        <f>IF(E22="","", TEXT('Exercise Overview'!I7,"mm/dd/yyyy"))</f>
        <v/>
      </c>
      <c r="K22" s="204"/>
    </row>
    <row r="23" spans="2:11" ht="93" customHeight="1" thickBot="1">
      <c r="B23" s="648"/>
      <c r="C23" s="639" t="str">
        <f>IF('Analysis of Core Capabilities 2'!C78="","",'Analysis of Core Capabilities 2'!C78)</f>
        <v/>
      </c>
      <c r="D23" s="640"/>
      <c r="E23" s="641"/>
      <c r="F23" s="642"/>
      <c r="G23" s="153"/>
      <c r="H23" s="154"/>
      <c r="I23" s="154"/>
      <c r="J23" s="155" t="str">
        <f>IF(E23="","", TEXT('Exercise Overview'!I7,"mm/dd/yyyy"))</f>
        <v/>
      </c>
      <c r="K23" s="207"/>
    </row>
    <row r="24" spans="2:11" ht="47.25" customHeight="1">
      <c r="B24" s="148" t="s">
        <v>210</v>
      </c>
      <c r="C24" s="632" t="s">
        <v>211</v>
      </c>
      <c r="D24" s="632"/>
      <c r="E24" s="632" t="s">
        <v>140</v>
      </c>
      <c r="F24" s="632"/>
      <c r="G24" s="202" t="s">
        <v>141</v>
      </c>
      <c r="H24" s="202" t="s">
        <v>212</v>
      </c>
      <c r="I24" s="202" t="s">
        <v>213</v>
      </c>
      <c r="J24" s="202" t="s">
        <v>142</v>
      </c>
      <c r="K24" s="110" t="s">
        <v>214</v>
      </c>
    </row>
    <row r="25" spans="2:11" ht="93" customHeight="1">
      <c r="B25" s="625" t="str">
        <f>"4. " &amp; IF('Notification Form'!F17="","",'Notification Form'!F17)</f>
        <v xml:space="preserve">4. </v>
      </c>
      <c r="C25" s="626" t="str">
        <f>IF('Analysis of Core Capabilities 2'!C103="","",'Analysis of Core Capabilities 2'!C103)</f>
        <v/>
      </c>
      <c r="D25" s="627"/>
      <c r="E25" s="633"/>
      <c r="F25" s="634"/>
      <c r="G25" s="156"/>
      <c r="H25" s="157"/>
      <c r="I25" s="157"/>
      <c r="J25" s="158" t="str">
        <f>IF(E25="","", TEXT('Exercise Overview'!I7,"mm/dd/yyyy"))</f>
        <v/>
      </c>
      <c r="K25" s="205"/>
    </row>
    <row r="26" spans="2:11" ht="93" customHeight="1">
      <c r="B26" s="625"/>
      <c r="C26" s="628" t="str">
        <f>IF('Analysis of Core Capabilities 2'!C104="","",'Analysis of Core Capabilities 2'!C104)</f>
        <v/>
      </c>
      <c r="D26" s="629"/>
      <c r="E26" s="635"/>
      <c r="F26" s="636"/>
      <c r="G26" s="152"/>
      <c r="H26" s="124"/>
      <c r="I26" s="124"/>
      <c r="J26" s="128" t="str">
        <f>IF(E26="","", TEXT('Exercise Overview'!I7,"mm/dd/yyyy"))</f>
        <v/>
      </c>
      <c r="K26" s="204"/>
    </row>
    <row r="27" spans="2:11" ht="93" customHeight="1">
      <c r="B27" s="625"/>
      <c r="C27" s="628" t="str">
        <f>IF('Analysis of Core Capabilities 2'!C105="","",'Analysis of Core Capabilities 2'!C105)</f>
        <v/>
      </c>
      <c r="D27" s="629"/>
      <c r="E27" s="635"/>
      <c r="F27" s="636"/>
      <c r="G27" s="152"/>
      <c r="H27" s="124"/>
      <c r="I27" s="124"/>
      <c r="J27" s="128" t="str">
        <f>IF(E27="","", TEXT('Exercise Overview'!I7,"mm/dd/yyyy"))</f>
        <v/>
      </c>
      <c r="K27" s="204"/>
    </row>
    <row r="28" spans="2:11" ht="93" customHeight="1">
      <c r="B28" s="625"/>
      <c r="C28" s="628" t="str">
        <f>IF('Analysis of Core Capabilities 2'!C106="","",'Analysis of Core Capabilities 2'!C106)</f>
        <v/>
      </c>
      <c r="D28" s="629"/>
      <c r="E28" s="635"/>
      <c r="F28" s="636"/>
      <c r="G28" s="152"/>
      <c r="H28" s="124"/>
      <c r="I28" s="124"/>
      <c r="J28" s="128" t="str">
        <f>IF(E28="","", TEXT('Exercise Overview'!I7,"mm/dd/yyyy"))</f>
        <v/>
      </c>
      <c r="K28" s="204"/>
    </row>
    <row r="29" spans="2:11" ht="93" customHeight="1" thickBot="1">
      <c r="B29" s="648"/>
      <c r="C29" s="639" t="str">
        <f>IF('Analysis of Core Capabilities 2'!C107="","",'Analysis of Core Capabilities 2'!C107)</f>
        <v/>
      </c>
      <c r="D29" s="640"/>
      <c r="E29" s="641"/>
      <c r="F29" s="642"/>
      <c r="G29" s="152"/>
      <c r="H29" s="154"/>
      <c r="I29" s="154"/>
      <c r="J29" s="128" t="str">
        <f>IF(E29="","", TEXT('Exercise Overview'!I7,"mm/dd/yyyy"))</f>
        <v/>
      </c>
      <c r="K29" s="207"/>
    </row>
    <row r="30" spans="2:11" ht="47.25" customHeight="1">
      <c r="B30" s="148" t="s">
        <v>210</v>
      </c>
      <c r="C30" s="632" t="s">
        <v>211</v>
      </c>
      <c r="D30" s="632"/>
      <c r="E30" s="632" t="s">
        <v>140</v>
      </c>
      <c r="F30" s="632"/>
      <c r="G30" s="202" t="s">
        <v>141</v>
      </c>
      <c r="H30" s="202" t="s">
        <v>212</v>
      </c>
      <c r="I30" s="202" t="s">
        <v>213</v>
      </c>
      <c r="J30" s="202" t="s">
        <v>142</v>
      </c>
      <c r="K30" s="110" t="s">
        <v>214</v>
      </c>
    </row>
    <row r="31" spans="2:11" ht="93" customHeight="1">
      <c r="B31" s="625" t="str">
        <f>"5. " &amp; IF('Notification Form'!H17="","",'Notification Form'!H17)</f>
        <v xml:space="preserve">5. </v>
      </c>
      <c r="C31" s="626" t="str">
        <f>IF('Analysis of Core Capabilities 2'!C132="","",'Analysis of Core Capabilities 2'!C132)</f>
        <v/>
      </c>
      <c r="D31" s="627"/>
      <c r="E31" s="633"/>
      <c r="F31" s="634"/>
      <c r="G31" s="152"/>
      <c r="H31" s="157"/>
      <c r="I31" s="157"/>
      <c r="J31" s="128" t="str">
        <f>IF(E31="","", TEXT('Exercise Overview'!I7,"mm/dd/yyyy"))</f>
        <v/>
      </c>
      <c r="K31" s="205"/>
    </row>
    <row r="32" spans="2:11" ht="93" customHeight="1">
      <c r="B32" s="625"/>
      <c r="C32" s="628" t="str">
        <f>IF('Analysis of Core Capabilities 2'!C133="","",'Analysis of Core Capabilities 2'!C133)</f>
        <v/>
      </c>
      <c r="D32" s="629"/>
      <c r="E32" s="635"/>
      <c r="F32" s="636"/>
      <c r="G32" s="152"/>
      <c r="H32" s="124"/>
      <c r="I32" s="124"/>
      <c r="J32" s="128" t="str">
        <f>IF(E32="","", TEXT('Exercise Overview'!I7,"mm/dd/yyyy"))</f>
        <v/>
      </c>
      <c r="K32" s="204"/>
    </row>
    <row r="33" spans="2:11" ht="93" customHeight="1">
      <c r="B33" s="625"/>
      <c r="C33" s="628" t="str">
        <f>IF('Analysis of Core Capabilities 2'!C134="","",'Analysis of Core Capabilities 2'!C134)</f>
        <v/>
      </c>
      <c r="D33" s="629"/>
      <c r="E33" s="635"/>
      <c r="F33" s="636"/>
      <c r="G33" s="152"/>
      <c r="H33" s="124"/>
      <c r="I33" s="124"/>
      <c r="J33" s="128" t="str">
        <f>IF(E33="","", TEXT('Exercise Overview'!I7,"mm/dd/yyyy"))</f>
        <v/>
      </c>
      <c r="K33" s="204"/>
    </row>
    <row r="34" spans="2:11" ht="93" customHeight="1">
      <c r="B34" s="625"/>
      <c r="C34" s="628" t="str">
        <f>IF('Analysis of Core Capabilities 2'!C135="","",'Analysis of Core Capabilities 2'!C135)</f>
        <v/>
      </c>
      <c r="D34" s="629"/>
      <c r="E34" s="635"/>
      <c r="F34" s="636"/>
      <c r="G34" s="152"/>
      <c r="H34" s="124"/>
      <c r="I34" s="124"/>
      <c r="J34" s="128" t="str">
        <f>IF(E34="","", TEXT('Exercise Overview'!I7,"mm/dd/yyyy"))</f>
        <v/>
      </c>
      <c r="K34" s="204"/>
    </row>
    <row r="35" spans="2:11" ht="93" customHeight="1">
      <c r="B35" s="625"/>
      <c r="C35" s="630" t="str">
        <f>IF('Analysis of Core Capabilities 2'!C136="","",'Analysis of Core Capabilities 2'!C136)</f>
        <v/>
      </c>
      <c r="D35" s="631"/>
      <c r="E35" s="643"/>
      <c r="F35" s="644"/>
      <c r="G35" s="152"/>
      <c r="H35" s="160"/>
      <c r="I35" s="160"/>
      <c r="J35" s="128" t="str">
        <f>IF(E35="","", TEXT('Exercise Overview'!I7,"mm/dd/yyyy"))</f>
        <v/>
      </c>
      <c r="K35" s="208"/>
    </row>
    <row r="36" spans="2:11" ht="47.25" customHeight="1" thickBot="1">
      <c r="B36" s="148" t="s">
        <v>210</v>
      </c>
      <c r="C36" s="632" t="s">
        <v>211</v>
      </c>
      <c r="D36" s="632"/>
      <c r="E36" s="632" t="s">
        <v>140</v>
      </c>
      <c r="F36" s="632"/>
      <c r="G36" s="202" t="s">
        <v>141</v>
      </c>
      <c r="H36" s="202" t="s">
        <v>212</v>
      </c>
      <c r="I36" s="202" t="s">
        <v>213</v>
      </c>
      <c r="J36" s="202" t="s">
        <v>142</v>
      </c>
      <c r="K36" s="110" t="s">
        <v>214</v>
      </c>
    </row>
    <row r="37" spans="2:11" ht="93" customHeight="1">
      <c r="B37" s="647" t="str">
        <f>"6. " &amp; IF('Notification Form'!J17="","",'Notification Form'!J17)</f>
        <v xml:space="preserve">6. </v>
      </c>
      <c r="C37" s="637" t="str">
        <f>IF('Analysis of Core Capabilities 2'!C161="","",'Analysis of Core Capabilities 2'!C161)</f>
        <v/>
      </c>
      <c r="D37" s="638"/>
      <c r="E37" s="645"/>
      <c r="F37" s="646"/>
      <c r="G37" s="152"/>
      <c r="H37" s="162"/>
      <c r="I37" s="162"/>
      <c r="J37" s="128" t="str">
        <f>IF(E37="","", TEXT('Exercise Overview'!I7,"mm/dd/yyyy"))</f>
        <v/>
      </c>
      <c r="K37" s="206"/>
    </row>
    <row r="38" spans="2:11" ht="93" customHeight="1">
      <c r="B38" s="625"/>
      <c r="C38" s="628" t="str">
        <f>IF('Analysis of Core Capabilities 2'!C162="","",'Analysis of Core Capabilities 2'!C162)</f>
        <v/>
      </c>
      <c r="D38" s="629"/>
      <c r="E38" s="635"/>
      <c r="F38" s="636"/>
      <c r="G38" s="152"/>
      <c r="H38" s="124"/>
      <c r="I38" s="124"/>
      <c r="J38" s="128" t="str">
        <f>IF(E38="","", TEXT('Exercise Overview'!I7,"mm/dd/yyyy"))</f>
        <v/>
      </c>
      <c r="K38" s="204"/>
    </row>
    <row r="39" spans="2:11" ht="93" customHeight="1">
      <c r="B39" s="625"/>
      <c r="C39" s="628" t="str">
        <f>IF('Analysis of Core Capabilities 2'!C163="","",'Analysis of Core Capabilities 2'!C163)</f>
        <v/>
      </c>
      <c r="D39" s="629"/>
      <c r="E39" s="635"/>
      <c r="F39" s="636"/>
      <c r="G39" s="152"/>
      <c r="H39" s="124"/>
      <c r="I39" s="124"/>
      <c r="J39" s="128" t="str">
        <f>IF(E39="","", TEXT('Exercise Overview'!I7,"mm/dd/yyyy"))</f>
        <v/>
      </c>
      <c r="K39" s="204"/>
    </row>
    <row r="40" spans="2:11" ht="93" customHeight="1">
      <c r="B40" s="625"/>
      <c r="C40" s="628" t="str">
        <f>IF('Analysis of Core Capabilities 2'!C164="","",'Analysis of Core Capabilities 2'!C164)</f>
        <v/>
      </c>
      <c r="D40" s="629"/>
      <c r="E40" s="635"/>
      <c r="F40" s="636"/>
      <c r="G40" s="152"/>
      <c r="H40" s="124"/>
      <c r="I40" s="124"/>
      <c r="J40" s="128" t="str">
        <f>IF(E40="","", TEXT('Exercise Overview'!I7,"mm/dd/yyyy"))</f>
        <v/>
      </c>
      <c r="K40" s="204"/>
    </row>
    <row r="41" spans="2:11" ht="93" customHeight="1" thickBot="1">
      <c r="B41" s="648"/>
      <c r="C41" s="639" t="str">
        <f>IF('Analysis of Core Capabilities 2'!C165="","",'Analysis of Core Capabilities 2'!C165)</f>
        <v/>
      </c>
      <c r="D41" s="640"/>
      <c r="E41" s="641"/>
      <c r="F41" s="642"/>
      <c r="G41" s="153"/>
      <c r="H41" s="154"/>
      <c r="I41" s="154"/>
      <c r="J41" s="155" t="str">
        <f>IF(E41="","", TEXT('Exercise Overview'!I7,"mm/dd/yyyy"))</f>
        <v/>
      </c>
      <c r="K41" s="207"/>
    </row>
  </sheetData>
  <sheetProtection algorithmName="SHA-512" hashValue="6z/lJ/+/OCz9HQBvxiNKiB8CFDNDlJPKW3lLUU7sQplePJgfOzp44aq7nnffJ8kZXtvl24NFKRT9TmSf6/MtYg==" saltValue="OF8ue6ysR3pAmIr/Qo58NA==" spinCount="100000" sheet="1" objects="1" scenarios="1" formatRows="0"/>
  <mergeCells count="80">
    <mergeCell ref="B2:K2"/>
    <mergeCell ref="C6:D6"/>
    <mergeCell ref="E6:F6"/>
    <mergeCell ref="B7:B11"/>
    <mergeCell ref="E7:F7"/>
    <mergeCell ref="C8:D8"/>
    <mergeCell ref="C9:D9"/>
    <mergeCell ref="C10:D10"/>
    <mergeCell ref="C11:D11"/>
    <mergeCell ref="C7:D7"/>
    <mergeCell ref="E8:F8"/>
    <mergeCell ref="E9:F9"/>
    <mergeCell ref="E10:F10"/>
    <mergeCell ref="E11:F11"/>
    <mergeCell ref="B3:K5"/>
    <mergeCell ref="B19:B23"/>
    <mergeCell ref="B25:B29"/>
    <mergeCell ref="C39:D39"/>
    <mergeCell ref="C40:D40"/>
    <mergeCell ref="B31:B35"/>
    <mergeCell ref="B37:B41"/>
    <mergeCell ref="C31:D31"/>
    <mergeCell ref="C19:D19"/>
    <mergeCell ref="C20:D20"/>
    <mergeCell ref="C21:D21"/>
    <mergeCell ref="C22:D22"/>
    <mergeCell ref="C26:D26"/>
    <mergeCell ref="C27:D27"/>
    <mergeCell ref="C41:D41"/>
    <mergeCell ref="C34:D34"/>
    <mergeCell ref="C35:D35"/>
    <mergeCell ref="C23:D23"/>
    <mergeCell ref="C38:D38"/>
    <mergeCell ref="E29:F29"/>
    <mergeCell ref="E16:F16"/>
    <mergeCell ref="E17:F17"/>
    <mergeCell ref="E19:F19"/>
    <mergeCell ref="E20:F20"/>
    <mergeCell ref="E21:F21"/>
    <mergeCell ref="E22:F22"/>
    <mergeCell ref="E23:F23"/>
    <mergeCell ref="E25:F25"/>
    <mergeCell ref="E26:F26"/>
    <mergeCell ref="E27:F27"/>
    <mergeCell ref="E28:F28"/>
    <mergeCell ref="E38:F38"/>
    <mergeCell ref="C32:D32"/>
    <mergeCell ref="E41:F41"/>
    <mergeCell ref="E31:F31"/>
    <mergeCell ref="E32:F32"/>
    <mergeCell ref="E33:F33"/>
    <mergeCell ref="E34:F34"/>
    <mergeCell ref="E35:F35"/>
    <mergeCell ref="E37:F37"/>
    <mergeCell ref="E36:F36"/>
    <mergeCell ref="C24:D24"/>
    <mergeCell ref="E24:F24"/>
    <mergeCell ref="E39:F39"/>
    <mergeCell ref="C28:D28"/>
    <mergeCell ref="E40:F40"/>
    <mergeCell ref="C30:D30"/>
    <mergeCell ref="E30:F30"/>
    <mergeCell ref="C36:D36"/>
    <mergeCell ref="C37:D37"/>
    <mergeCell ref="C33:D33"/>
    <mergeCell ref="C29:D29"/>
    <mergeCell ref="C25:D25"/>
    <mergeCell ref="C12:D12"/>
    <mergeCell ref="E12:F12"/>
    <mergeCell ref="C18:D18"/>
    <mergeCell ref="E18:F18"/>
    <mergeCell ref="E13:F13"/>
    <mergeCell ref="E14:F14"/>
    <mergeCell ref="E15:F15"/>
    <mergeCell ref="B13:B17"/>
    <mergeCell ref="C13:D13"/>
    <mergeCell ref="C14:D14"/>
    <mergeCell ref="C15:D15"/>
    <mergeCell ref="C16:D16"/>
    <mergeCell ref="C17:D17"/>
  </mergeCells>
  <conditionalFormatting sqref="E7:F11 E13:F17 E19:F23 E25:F29 E31:F35 E37:F41">
    <cfRule type="expression" dxfId="27" priority="36">
      <formula>E7&lt;&gt;""</formula>
    </cfRule>
  </conditionalFormatting>
  <conditionalFormatting sqref="H7">
    <cfRule type="expression" priority="34">
      <formula>E7&lt;&gt;""</formula>
    </cfRule>
  </conditionalFormatting>
  <conditionalFormatting sqref="H7:I11 H13:I17 H19:I23 H25:I29 H31:I35 H37:I41">
    <cfRule type="expression" dxfId="26" priority="30">
      <formula>H7&lt;&gt;""</formula>
    </cfRule>
  </conditionalFormatting>
  <conditionalFormatting sqref="K7:K11">
    <cfRule type="expression" dxfId="25" priority="29">
      <formula>K7&lt;&gt;""</formula>
    </cfRule>
  </conditionalFormatting>
  <conditionalFormatting sqref="K13">
    <cfRule type="expression" dxfId="24" priority="25">
      <formula>$K$13</formula>
    </cfRule>
  </conditionalFormatting>
  <conditionalFormatting sqref="K14">
    <cfRule type="expression" dxfId="23" priority="24">
      <formula>$K$14</formula>
    </cfRule>
  </conditionalFormatting>
  <conditionalFormatting sqref="K15">
    <cfRule type="expression" dxfId="22" priority="23">
      <formula>$K$15</formula>
    </cfRule>
  </conditionalFormatting>
  <conditionalFormatting sqref="K16">
    <cfRule type="expression" dxfId="21" priority="22">
      <formula>$K$16</formula>
    </cfRule>
  </conditionalFormatting>
  <conditionalFormatting sqref="K17">
    <cfRule type="expression" dxfId="20" priority="21">
      <formula>$K$17</formula>
    </cfRule>
  </conditionalFormatting>
  <conditionalFormatting sqref="K19">
    <cfRule type="expression" dxfId="19" priority="20">
      <formula>$K$19</formula>
    </cfRule>
  </conditionalFormatting>
  <conditionalFormatting sqref="K20">
    <cfRule type="expression" dxfId="18" priority="19">
      <formula>$K$20</formula>
    </cfRule>
  </conditionalFormatting>
  <conditionalFormatting sqref="K21">
    <cfRule type="expression" dxfId="17" priority="18">
      <formula>$K$21</formula>
    </cfRule>
  </conditionalFormatting>
  <conditionalFormatting sqref="K22">
    <cfRule type="expression" dxfId="16" priority="17">
      <formula>$K$22</formula>
    </cfRule>
  </conditionalFormatting>
  <conditionalFormatting sqref="K23">
    <cfRule type="expression" dxfId="15" priority="16">
      <formula>$K$23</formula>
    </cfRule>
  </conditionalFormatting>
  <conditionalFormatting sqref="K25">
    <cfRule type="expression" dxfId="14" priority="15">
      <formula>$K$25</formula>
    </cfRule>
  </conditionalFormatting>
  <conditionalFormatting sqref="K26">
    <cfRule type="expression" dxfId="13" priority="14">
      <formula>$K$26</formula>
    </cfRule>
  </conditionalFormatting>
  <conditionalFormatting sqref="K27">
    <cfRule type="expression" dxfId="12" priority="13">
      <formula>$K$27</formula>
    </cfRule>
  </conditionalFormatting>
  <conditionalFormatting sqref="K28">
    <cfRule type="expression" dxfId="11" priority="12">
      <formula>$K$28</formula>
    </cfRule>
  </conditionalFormatting>
  <conditionalFormatting sqref="K29">
    <cfRule type="expression" dxfId="10" priority="11">
      <formula>$K$29</formula>
    </cfRule>
  </conditionalFormatting>
  <conditionalFormatting sqref="K31">
    <cfRule type="expression" dxfId="9" priority="10">
      <formula>$K$31</formula>
    </cfRule>
  </conditionalFormatting>
  <conditionalFormatting sqref="K32">
    <cfRule type="expression" dxfId="8" priority="9">
      <formula>$K$32</formula>
    </cfRule>
  </conditionalFormatting>
  <conditionalFormatting sqref="K33">
    <cfRule type="expression" dxfId="7" priority="8">
      <formula>$K$33</formula>
    </cfRule>
  </conditionalFormatting>
  <conditionalFormatting sqref="K34">
    <cfRule type="expression" dxfId="6" priority="7">
      <formula>$K$34</formula>
    </cfRule>
  </conditionalFormatting>
  <conditionalFormatting sqref="K35">
    <cfRule type="expression" dxfId="5" priority="6">
      <formula>$K$35</formula>
    </cfRule>
  </conditionalFormatting>
  <conditionalFormatting sqref="K37">
    <cfRule type="expression" dxfId="4" priority="5">
      <formula>$K$37</formula>
    </cfRule>
  </conditionalFormatting>
  <conditionalFormatting sqref="K38">
    <cfRule type="expression" dxfId="3" priority="4">
      <formula>$K$38</formula>
    </cfRule>
  </conditionalFormatting>
  <conditionalFormatting sqref="K39">
    <cfRule type="expression" dxfId="2" priority="3">
      <formula>$K$39</formula>
    </cfRule>
  </conditionalFormatting>
  <conditionalFormatting sqref="K40">
    <cfRule type="expression" dxfId="1" priority="2">
      <formula>$K$40</formula>
    </cfRule>
  </conditionalFormatting>
  <conditionalFormatting sqref="K41">
    <cfRule type="expression" dxfId="0" priority="1">
      <formula>$K$41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7409" r:id="rId3" name="Group Box 1">
              <controlPr defaultSize="0" autoFill="0" autoPict="0">
                <anchor moveWithCells="1">
                  <from>
                    <xdr:col>6</xdr:col>
                    <xdr:colOff>95250</xdr:colOff>
                    <xdr:row>6</xdr:row>
                    <xdr:rowOff>76200</xdr:rowOff>
                  </from>
                  <to>
                    <xdr:col>6</xdr:col>
                    <xdr:colOff>1752600</xdr:colOff>
                    <xdr:row>6</xdr:row>
                    <xdr:rowOff>1095375</xdr:rowOff>
                  </to>
                </anchor>
              </controlPr>
            </control>
          </mc:Choice>
        </mc:AlternateContent>
        <mc:AlternateContent xmlns:mc="http://schemas.openxmlformats.org/markup-compatibility/2006">
          <mc:Choice Requires="x14">
            <control shapeId="17410" r:id="rId4" name="Option Button 2">
              <controlPr defaultSize="0" autoFill="0" autoLine="0" autoPict="0">
                <anchor moveWithCells="1">
                  <from>
                    <xdr:col>6</xdr:col>
                    <xdr:colOff>523875</xdr:colOff>
                    <xdr:row>6</xdr:row>
                    <xdr:rowOff>152400</xdr:rowOff>
                  </from>
                  <to>
                    <xdr:col>6</xdr:col>
                    <xdr:colOff>1543050</xdr:colOff>
                    <xdr:row>6</xdr:row>
                    <xdr:rowOff>361950</xdr:rowOff>
                  </to>
                </anchor>
              </controlPr>
            </control>
          </mc:Choice>
        </mc:AlternateContent>
        <mc:AlternateContent xmlns:mc="http://schemas.openxmlformats.org/markup-compatibility/2006">
          <mc:Choice Requires="x14">
            <control shapeId="17411" r:id="rId5" name="Option Button 3">
              <controlPr defaultSize="0" autoFill="0" autoLine="0" autoPict="0">
                <anchor moveWithCells="1">
                  <from>
                    <xdr:col>6</xdr:col>
                    <xdr:colOff>523875</xdr:colOff>
                    <xdr:row>6</xdr:row>
                    <xdr:rowOff>314325</xdr:rowOff>
                  </from>
                  <to>
                    <xdr:col>6</xdr:col>
                    <xdr:colOff>1543050</xdr:colOff>
                    <xdr:row>6</xdr:row>
                    <xdr:rowOff>523875</xdr:rowOff>
                  </to>
                </anchor>
              </controlPr>
            </control>
          </mc:Choice>
        </mc:AlternateContent>
        <mc:AlternateContent xmlns:mc="http://schemas.openxmlformats.org/markup-compatibility/2006">
          <mc:Choice Requires="x14">
            <control shapeId="17412" r:id="rId6" name="Option Button 4">
              <controlPr defaultSize="0" autoFill="0" autoLine="0" autoPict="0">
                <anchor moveWithCells="1">
                  <from>
                    <xdr:col>6</xdr:col>
                    <xdr:colOff>533400</xdr:colOff>
                    <xdr:row>6</xdr:row>
                    <xdr:rowOff>485775</xdr:rowOff>
                  </from>
                  <to>
                    <xdr:col>6</xdr:col>
                    <xdr:colOff>1552575</xdr:colOff>
                    <xdr:row>6</xdr:row>
                    <xdr:rowOff>695325</xdr:rowOff>
                  </to>
                </anchor>
              </controlPr>
            </control>
          </mc:Choice>
        </mc:AlternateContent>
        <mc:AlternateContent xmlns:mc="http://schemas.openxmlformats.org/markup-compatibility/2006">
          <mc:Choice Requires="x14">
            <control shapeId="17413" r:id="rId7" name="Option Button 5">
              <controlPr defaultSize="0" autoFill="0" autoLine="0" autoPict="0">
                <anchor moveWithCells="1">
                  <from>
                    <xdr:col>6</xdr:col>
                    <xdr:colOff>533400</xdr:colOff>
                    <xdr:row>6</xdr:row>
                    <xdr:rowOff>666750</xdr:rowOff>
                  </from>
                  <to>
                    <xdr:col>6</xdr:col>
                    <xdr:colOff>1552575</xdr:colOff>
                    <xdr:row>6</xdr:row>
                    <xdr:rowOff>876300</xdr:rowOff>
                  </to>
                </anchor>
              </controlPr>
            </control>
          </mc:Choice>
        </mc:AlternateContent>
        <mc:AlternateContent xmlns:mc="http://schemas.openxmlformats.org/markup-compatibility/2006">
          <mc:Choice Requires="x14">
            <control shapeId="17414" r:id="rId8" name="Option Button 6">
              <controlPr defaultSize="0" autoFill="0" autoLine="0" autoPict="0">
                <anchor moveWithCells="1">
                  <from>
                    <xdr:col>6</xdr:col>
                    <xdr:colOff>542925</xdr:colOff>
                    <xdr:row>6</xdr:row>
                    <xdr:rowOff>847725</xdr:rowOff>
                  </from>
                  <to>
                    <xdr:col>6</xdr:col>
                    <xdr:colOff>1562100</xdr:colOff>
                    <xdr:row>6</xdr:row>
                    <xdr:rowOff>1057275</xdr:rowOff>
                  </to>
                </anchor>
              </controlPr>
            </control>
          </mc:Choice>
        </mc:AlternateContent>
        <mc:AlternateContent xmlns:mc="http://schemas.openxmlformats.org/markup-compatibility/2006">
          <mc:Choice Requires="x14">
            <control shapeId="17415" r:id="rId9" name="Group Box 7">
              <controlPr defaultSize="0" autoFill="0" autoPict="0">
                <anchor moveWithCells="1">
                  <from>
                    <xdr:col>6</xdr:col>
                    <xdr:colOff>95250</xdr:colOff>
                    <xdr:row>7</xdr:row>
                    <xdr:rowOff>76200</xdr:rowOff>
                  </from>
                  <to>
                    <xdr:col>6</xdr:col>
                    <xdr:colOff>1752600</xdr:colOff>
                    <xdr:row>7</xdr:row>
                    <xdr:rowOff>1095375</xdr:rowOff>
                  </to>
                </anchor>
              </controlPr>
            </control>
          </mc:Choice>
        </mc:AlternateContent>
        <mc:AlternateContent xmlns:mc="http://schemas.openxmlformats.org/markup-compatibility/2006">
          <mc:Choice Requires="x14">
            <control shapeId="17416" r:id="rId10" name="Option Button 8">
              <controlPr defaultSize="0" autoFill="0" autoLine="0" autoPict="0">
                <anchor moveWithCells="1">
                  <from>
                    <xdr:col>6</xdr:col>
                    <xdr:colOff>523875</xdr:colOff>
                    <xdr:row>7</xdr:row>
                    <xdr:rowOff>152400</xdr:rowOff>
                  </from>
                  <to>
                    <xdr:col>6</xdr:col>
                    <xdr:colOff>1543050</xdr:colOff>
                    <xdr:row>7</xdr:row>
                    <xdr:rowOff>361950</xdr:rowOff>
                  </to>
                </anchor>
              </controlPr>
            </control>
          </mc:Choice>
        </mc:AlternateContent>
        <mc:AlternateContent xmlns:mc="http://schemas.openxmlformats.org/markup-compatibility/2006">
          <mc:Choice Requires="x14">
            <control shapeId="17417" r:id="rId11" name="Option Button 9">
              <controlPr defaultSize="0" autoFill="0" autoLine="0" autoPict="0">
                <anchor moveWithCells="1">
                  <from>
                    <xdr:col>6</xdr:col>
                    <xdr:colOff>523875</xdr:colOff>
                    <xdr:row>7</xdr:row>
                    <xdr:rowOff>314325</xdr:rowOff>
                  </from>
                  <to>
                    <xdr:col>6</xdr:col>
                    <xdr:colOff>1543050</xdr:colOff>
                    <xdr:row>7</xdr:row>
                    <xdr:rowOff>523875</xdr:rowOff>
                  </to>
                </anchor>
              </controlPr>
            </control>
          </mc:Choice>
        </mc:AlternateContent>
        <mc:AlternateContent xmlns:mc="http://schemas.openxmlformats.org/markup-compatibility/2006">
          <mc:Choice Requires="x14">
            <control shapeId="17418" r:id="rId12" name="Option Button 10">
              <controlPr defaultSize="0" autoFill="0" autoLine="0" autoPict="0">
                <anchor moveWithCells="1">
                  <from>
                    <xdr:col>6</xdr:col>
                    <xdr:colOff>533400</xdr:colOff>
                    <xdr:row>7</xdr:row>
                    <xdr:rowOff>485775</xdr:rowOff>
                  </from>
                  <to>
                    <xdr:col>6</xdr:col>
                    <xdr:colOff>1552575</xdr:colOff>
                    <xdr:row>7</xdr:row>
                    <xdr:rowOff>695325</xdr:rowOff>
                  </to>
                </anchor>
              </controlPr>
            </control>
          </mc:Choice>
        </mc:AlternateContent>
        <mc:AlternateContent xmlns:mc="http://schemas.openxmlformats.org/markup-compatibility/2006">
          <mc:Choice Requires="x14">
            <control shapeId="17419" r:id="rId13" name="Option Button 11">
              <controlPr defaultSize="0" autoFill="0" autoLine="0" autoPict="0">
                <anchor moveWithCells="1">
                  <from>
                    <xdr:col>6</xdr:col>
                    <xdr:colOff>533400</xdr:colOff>
                    <xdr:row>7</xdr:row>
                    <xdr:rowOff>666750</xdr:rowOff>
                  </from>
                  <to>
                    <xdr:col>6</xdr:col>
                    <xdr:colOff>1552575</xdr:colOff>
                    <xdr:row>7</xdr:row>
                    <xdr:rowOff>876300</xdr:rowOff>
                  </to>
                </anchor>
              </controlPr>
            </control>
          </mc:Choice>
        </mc:AlternateContent>
        <mc:AlternateContent xmlns:mc="http://schemas.openxmlformats.org/markup-compatibility/2006">
          <mc:Choice Requires="x14">
            <control shapeId="17420" r:id="rId14" name="Option Button 12">
              <controlPr defaultSize="0" autoFill="0" autoLine="0" autoPict="0">
                <anchor moveWithCells="1">
                  <from>
                    <xdr:col>6</xdr:col>
                    <xdr:colOff>542925</xdr:colOff>
                    <xdr:row>7</xdr:row>
                    <xdr:rowOff>847725</xdr:rowOff>
                  </from>
                  <to>
                    <xdr:col>6</xdr:col>
                    <xdr:colOff>1562100</xdr:colOff>
                    <xdr:row>7</xdr:row>
                    <xdr:rowOff>1057275</xdr:rowOff>
                  </to>
                </anchor>
              </controlPr>
            </control>
          </mc:Choice>
        </mc:AlternateContent>
        <mc:AlternateContent xmlns:mc="http://schemas.openxmlformats.org/markup-compatibility/2006">
          <mc:Choice Requires="x14">
            <control shapeId="17421" r:id="rId15" name="Group Box 13">
              <controlPr defaultSize="0" autoFill="0" autoPict="0">
                <anchor moveWithCells="1">
                  <from>
                    <xdr:col>6</xdr:col>
                    <xdr:colOff>95250</xdr:colOff>
                    <xdr:row>8</xdr:row>
                    <xdr:rowOff>76200</xdr:rowOff>
                  </from>
                  <to>
                    <xdr:col>6</xdr:col>
                    <xdr:colOff>1752600</xdr:colOff>
                    <xdr:row>8</xdr:row>
                    <xdr:rowOff>1095375</xdr:rowOff>
                  </to>
                </anchor>
              </controlPr>
            </control>
          </mc:Choice>
        </mc:AlternateContent>
        <mc:AlternateContent xmlns:mc="http://schemas.openxmlformats.org/markup-compatibility/2006">
          <mc:Choice Requires="x14">
            <control shapeId="17422" r:id="rId16" name="Option Button 14">
              <controlPr defaultSize="0" autoFill="0" autoLine="0" autoPict="0">
                <anchor moveWithCells="1">
                  <from>
                    <xdr:col>6</xdr:col>
                    <xdr:colOff>523875</xdr:colOff>
                    <xdr:row>8</xdr:row>
                    <xdr:rowOff>152400</xdr:rowOff>
                  </from>
                  <to>
                    <xdr:col>6</xdr:col>
                    <xdr:colOff>1543050</xdr:colOff>
                    <xdr:row>8</xdr:row>
                    <xdr:rowOff>361950</xdr:rowOff>
                  </to>
                </anchor>
              </controlPr>
            </control>
          </mc:Choice>
        </mc:AlternateContent>
        <mc:AlternateContent xmlns:mc="http://schemas.openxmlformats.org/markup-compatibility/2006">
          <mc:Choice Requires="x14">
            <control shapeId="17423" r:id="rId17" name="Option Button 15">
              <controlPr defaultSize="0" autoFill="0" autoLine="0" autoPict="0">
                <anchor moveWithCells="1">
                  <from>
                    <xdr:col>6</xdr:col>
                    <xdr:colOff>523875</xdr:colOff>
                    <xdr:row>8</xdr:row>
                    <xdr:rowOff>314325</xdr:rowOff>
                  </from>
                  <to>
                    <xdr:col>6</xdr:col>
                    <xdr:colOff>1543050</xdr:colOff>
                    <xdr:row>8</xdr:row>
                    <xdr:rowOff>523875</xdr:rowOff>
                  </to>
                </anchor>
              </controlPr>
            </control>
          </mc:Choice>
        </mc:AlternateContent>
        <mc:AlternateContent xmlns:mc="http://schemas.openxmlformats.org/markup-compatibility/2006">
          <mc:Choice Requires="x14">
            <control shapeId="17424" r:id="rId18" name="Option Button 16">
              <controlPr defaultSize="0" autoFill="0" autoLine="0" autoPict="0">
                <anchor moveWithCells="1">
                  <from>
                    <xdr:col>6</xdr:col>
                    <xdr:colOff>533400</xdr:colOff>
                    <xdr:row>8</xdr:row>
                    <xdr:rowOff>485775</xdr:rowOff>
                  </from>
                  <to>
                    <xdr:col>6</xdr:col>
                    <xdr:colOff>1552575</xdr:colOff>
                    <xdr:row>8</xdr:row>
                    <xdr:rowOff>695325</xdr:rowOff>
                  </to>
                </anchor>
              </controlPr>
            </control>
          </mc:Choice>
        </mc:AlternateContent>
        <mc:AlternateContent xmlns:mc="http://schemas.openxmlformats.org/markup-compatibility/2006">
          <mc:Choice Requires="x14">
            <control shapeId="17425" r:id="rId19" name="Option Button 17">
              <controlPr defaultSize="0" autoFill="0" autoLine="0" autoPict="0">
                <anchor moveWithCells="1">
                  <from>
                    <xdr:col>6</xdr:col>
                    <xdr:colOff>533400</xdr:colOff>
                    <xdr:row>8</xdr:row>
                    <xdr:rowOff>666750</xdr:rowOff>
                  </from>
                  <to>
                    <xdr:col>6</xdr:col>
                    <xdr:colOff>1552575</xdr:colOff>
                    <xdr:row>8</xdr:row>
                    <xdr:rowOff>876300</xdr:rowOff>
                  </to>
                </anchor>
              </controlPr>
            </control>
          </mc:Choice>
        </mc:AlternateContent>
        <mc:AlternateContent xmlns:mc="http://schemas.openxmlformats.org/markup-compatibility/2006">
          <mc:Choice Requires="x14">
            <control shapeId="17426" r:id="rId20" name="Option Button 18">
              <controlPr defaultSize="0" autoFill="0" autoLine="0" autoPict="0">
                <anchor moveWithCells="1">
                  <from>
                    <xdr:col>6</xdr:col>
                    <xdr:colOff>542925</xdr:colOff>
                    <xdr:row>8</xdr:row>
                    <xdr:rowOff>847725</xdr:rowOff>
                  </from>
                  <to>
                    <xdr:col>6</xdr:col>
                    <xdr:colOff>1562100</xdr:colOff>
                    <xdr:row>8</xdr:row>
                    <xdr:rowOff>1057275</xdr:rowOff>
                  </to>
                </anchor>
              </controlPr>
            </control>
          </mc:Choice>
        </mc:AlternateContent>
        <mc:AlternateContent xmlns:mc="http://schemas.openxmlformats.org/markup-compatibility/2006">
          <mc:Choice Requires="x14">
            <control shapeId="17427" r:id="rId21" name="Group Box 19">
              <controlPr defaultSize="0" autoFill="0" autoPict="0">
                <anchor moveWithCells="1">
                  <from>
                    <xdr:col>6</xdr:col>
                    <xdr:colOff>95250</xdr:colOff>
                    <xdr:row>9</xdr:row>
                    <xdr:rowOff>76200</xdr:rowOff>
                  </from>
                  <to>
                    <xdr:col>6</xdr:col>
                    <xdr:colOff>1752600</xdr:colOff>
                    <xdr:row>9</xdr:row>
                    <xdr:rowOff>1095375</xdr:rowOff>
                  </to>
                </anchor>
              </controlPr>
            </control>
          </mc:Choice>
        </mc:AlternateContent>
        <mc:AlternateContent xmlns:mc="http://schemas.openxmlformats.org/markup-compatibility/2006">
          <mc:Choice Requires="x14">
            <control shapeId="17428" r:id="rId22" name="Option Button 20">
              <controlPr defaultSize="0" autoFill="0" autoLine="0" autoPict="0">
                <anchor moveWithCells="1">
                  <from>
                    <xdr:col>6</xdr:col>
                    <xdr:colOff>523875</xdr:colOff>
                    <xdr:row>9</xdr:row>
                    <xdr:rowOff>152400</xdr:rowOff>
                  </from>
                  <to>
                    <xdr:col>6</xdr:col>
                    <xdr:colOff>1543050</xdr:colOff>
                    <xdr:row>9</xdr:row>
                    <xdr:rowOff>361950</xdr:rowOff>
                  </to>
                </anchor>
              </controlPr>
            </control>
          </mc:Choice>
        </mc:AlternateContent>
        <mc:AlternateContent xmlns:mc="http://schemas.openxmlformats.org/markup-compatibility/2006">
          <mc:Choice Requires="x14">
            <control shapeId="17429" r:id="rId23" name="Option Button 21">
              <controlPr defaultSize="0" autoFill="0" autoLine="0" autoPict="0">
                <anchor moveWithCells="1">
                  <from>
                    <xdr:col>6</xdr:col>
                    <xdr:colOff>523875</xdr:colOff>
                    <xdr:row>9</xdr:row>
                    <xdr:rowOff>314325</xdr:rowOff>
                  </from>
                  <to>
                    <xdr:col>6</xdr:col>
                    <xdr:colOff>1543050</xdr:colOff>
                    <xdr:row>9</xdr:row>
                    <xdr:rowOff>523875</xdr:rowOff>
                  </to>
                </anchor>
              </controlPr>
            </control>
          </mc:Choice>
        </mc:AlternateContent>
        <mc:AlternateContent xmlns:mc="http://schemas.openxmlformats.org/markup-compatibility/2006">
          <mc:Choice Requires="x14">
            <control shapeId="17430" r:id="rId24" name="Option Button 22">
              <controlPr defaultSize="0" autoFill="0" autoLine="0" autoPict="0">
                <anchor moveWithCells="1">
                  <from>
                    <xdr:col>6</xdr:col>
                    <xdr:colOff>533400</xdr:colOff>
                    <xdr:row>9</xdr:row>
                    <xdr:rowOff>485775</xdr:rowOff>
                  </from>
                  <to>
                    <xdr:col>6</xdr:col>
                    <xdr:colOff>1552575</xdr:colOff>
                    <xdr:row>9</xdr:row>
                    <xdr:rowOff>695325</xdr:rowOff>
                  </to>
                </anchor>
              </controlPr>
            </control>
          </mc:Choice>
        </mc:AlternateContent>
        <mc:AlternateContent xmlns:mc="http://schemas.openxmlformats.org/markup-compatibility/2006">
          <mc:Choice Requires="x14">
            <control shapeId="17431" r:id="rId25" name="Option Button 23">
              <controlPr defaultSize="0" autoFill="0" autoLine="0" autoPict="0">
                <anchor moveWithCells="1">
                  <from>
                    <xdr:col>6</xdr:col>
                    <xdr:colOff>533400</xdr:colOff>
                    <xdr:row>9</xdr:row>
                    <xdr:rowOff>666750</xdr:rowOff>
                  </from>
                  <to>
                    <xdr:col>6</xdr:col>
                    <xdr:colOff>1552575</xdr:colOff>
                    <xdr:row>9</xdr:row>
                    <xdr:rowOff>876300</xdr:rowOff>
                  </to>
                </anchor>
              </controlPr>
            </control>
          </mc:Choice>
        </mc:AlternateContent>
        <mc:AlternateContent xmlns:mc="http://schemas.openxmlformats.org/markup-compatibility/2006">
          <mc:Choice Requires="x14">
            <control shapeId="17432" r:id="rId26" name="Option Button 24">
              <controlPr defaultSize="0" autoFill="0" autoLine="0" autoPict="0">
                <anchor moveWithCells="1">
                  <from>
                    <xdr:col>6</xdr:col>
                    <xdr:colOff>542925</xdr:colOff>
                    <xdr:row>9</xdr:row>
                    <xdr:rowOff>847725</xdr:rowOff>
                  </from>
                  <to>
                    <xdr:col>6</xdr:col>
                    <xdr:colOff>1562100</xdr:colOff>
                    <xdr:row>9</xdr:row>
                    <xdr:rowOff>1057275</xdr:rowOff>
                  </to>
                </anchor>
              </controlPr>
            </control>
          </mc:Choice>
        </mc:AlternateContent>
        <mc:AlternateContent xmlns:mc="http://schemas.openxmlformats.org/markup-compatibility/2006">
          <mc:Choice Requires="x14">
            <control shapeId="17433" r:id="rId27" name="Group Box 25">
              <controlPr defaultSize="0" autoFill="0" autoPict="0">
                <anchor moveWithCells="1">
                  <from>
                    <xdr:col>6</xdr:col>
                    <xdr:colOff>95250</xdr:colOff>
                    <xdr:row>10</xdr:row>
                    <xdr:rowOff>76200</xdr:rowOff>
                  </from>
                  <to>
                    <xdr:col>6</xdr:col>
                    <xdr:colOff>1752600</xdr:colOff>
                    <xdr:row>10</xdr:row>
                    <xdr:rowOff>1095375</xdr:rowOff>
                  </to>
                </anchor>
              </controlPr>
            </control>
          </mc:Choice>
        </mc:AlternateContent>
        <mc:AlternateContent xmlns:mc="http://schemas.openxmlformats.org/markup-compatibility/2006">
          <mc:Choice Requires="x14">
            <control shapeId="17434" r:id="rId28" name="Option Button 26">
              <controlPr defaultSize="0" autoFill="0" autoLine="0" autoPict="0">
                <anchor moveWithCells="1">
                  <from>
                    <xdr:col>6</xdr:col>
                    <xdr:colOff>523875</xdr:colOff>
                    <xdr:row>10</xdr:row>
                    <xdr:rowOff>152400</xdr:rowOff>
                  </from>
                  <to>
                    <xdr:col>6</xdr:col>
                    <xdr:colOff>1543050</xdr:colOff>
                    <xdr:row>10</xdr:row>
                    <xdr:rowOff>361950</xdr:rowOff>
                  </to>
                </anchor>
              </controlPr>
            </control>
          </mc:Choice>
        </mc:AlternateContent>
        <mc:AlternateContent xmlns:mc="http://schemas.openxmlformats.org/markup-compatibility/2006">
          <mc:Choice Requires="x14">
            <control shapeId="17435" r:id="rId29" name="Option Button 27">
              <controlPr defaultSize="0" autoFill="0" autoLine="0" autoPict="0">
                <anchor moveWithCells="1">
                  <from>
                    <xdr:col>6</xdr:col>
                    <xdr:colOff>523875</xdr:colOff>
                    <xdr:row>10</xdr:row>
                    <xdr:rowOff>314325</xdr:rowOff>
                  </from>
                  <to>
                    <xdr:col>6</xdr:col>
                    <xdr:colOff>1543050</xdr:colOff>
                    <xdr:row>10</xdr:row>
                    <xdr:rowOff>523875</xdr:rowOff>
                  </to>
                </anchor>
              </controlPr>
            </control>
          </mc:Choice>
        </mc:AlternateContent>
        <mc:AlternateContent xmlns:mc="http://schemas.openxmlformats.org/markup-compatibility/2006">
          <mc:Choice Requires="x14">
            <control shapeId="17436" r:id="rId30" name="Option Button 28">
              <controlPr defaultSize="0" autoFill="0" autoLine="0" autoPict="0">
                <anchor moveWithCells="1">
                  <from>
                    <xdr:col>6</xdr:col>
                    <xdr:colOff>533400</xdr:colOff>
                    <xdr:row>10</xdr:row>
                    <xdr:rowOff>485775</xdr:rowOff>
                  </from>
                  <to>
                    <xdr:col>6</xdr:col>
                    <xdr:colOff>1552575</xdr:colOff>
                    <xdr:row>10</xdr:row>
                    <xdr:rowOff>695325</xdr:rowOff>
                  </to>
                </anchor>
              </controlPr>
            </control>
          </mc:Choice>
        </mc:AlternateContent>
        <mc:AlternateContent xmlns:mc="http://schemas.openxmlformats.org/markup-compatibility/2006">
          <mc:Choice Requires="x14">
            <control shapeId="17437" r:id="rId31" name="Option Button 29">
              <controlPr defaultSize="0" autoFill="0" autoLine="0" autoPict="0">
                <anchor moveWithCells="1">
                  <from>
                    <xdr:col>6</xdr:col>
                    <xdr:colOff>533400</xdr:colOff>
                    <xdr:row>10</xdr:row>
                    <xdr:rowOff>666750</xdr:rowOff>
                  </from>
                  <to>
                    <xdr:col>6</xdr:col>
                    <xdr:colOff>1552575</xdr:colOff>
                    <xdr:row>10</xdr:row>
                    <xdr:rowOff>876300</xdr:rowOff>
                  </to>
                </anchor>
              </controlPr>
            </control>
          </mc:Choice>
        </mc:AlternateContent>
        <mc:AlternateContent xmlns:mc="http://schemas.openxmlformats.org/markup-compatibility/2006">
          <mc:Choice Requires="x14">
            <control shapeId="17438" r:id="rId32" name="Option Button 30">
              <controlPr defaultSize="0" autoFill="0" autoLine="0" autoPict="0">
                <anchor moveWithCells="1">
                  <from>
                    <xdr:col>6</xdr:col>
                    <xdr:colOff>542925</xdr:colOff>
                    <xdr:row>10</xdr:row>
                    <xdr:rowOff>847725</xdr:rowOff>
                  </from>
                  <to>
                    <xdr:col>6</xdr:col>
                    <xdr:colOff>1562100</xdr:colOff>
                    <xdr:row>10</xdr:row>
                    <xdr:rowOff>1057275</xdr:rowOff>
                  </to>
                </anchor>
              </controlPr>
            </control>
          </mc:Choice>
        </mc:AlternateContent>
        <mc:AlternateContent xmlns:mc="http://schemas.openxmlformats.org/markup-compatibility/2006">
          <mc:Choice Requires="x14">
            <control shapeId="17439" r:id="rId33" name="Group Box 31">
              <controlPr defaultSize="0" autoFill="0" autoPict="0">
                <anchor moveWithCells="1">
                  <from>
                    <xdr:col>6</xdr:col>
                    <xdr:colOff>95250</xdr:colOff>
                    <xdr:row>12</xdr:row>
                    <xdr:rowOff>76200</xdr:rowOff>
                  </from>
                  <to>
                    <xdr:col>6</xdr:col>
                    <xdr:colOff>1752600</xdr:colOff>
                    <xdr:row>12</xdr:row>
                    <xdr:rowOff>1095375</xdr:rowOff>
                  </to>
                </anchor>
              </controlPr>
            </control>
          </mc:Choice>
        </mc:AlternateContent>
        <mc:AlternateContent xmlns:mc="http://schemas.openxmlformats.org/markup-compatibility/2006">
          <mc:Choice Requires="x14">
            <control shapeId="17440" r:id="rId34" name="Option Button 32">
              <controlPr defaultSize="0" autoFill="0" autoLine="0" autoPict="0">
                <anchor moveWithCells="1">
                  <from>
                    <xdr:col>6</xdr:col>
                    <xdr:colOff>523875</xdr:colOff>
                    <xdr:row>12</xdr:row>
                    <xdr:rowOff>152400</xdr:rowOff>
                  </from>
                  <to>
                    <xdr:col>6</xdr:col>
                    <xdr:colOff>1543050</xdr:colOff>
                    <xdr:row>12</xdr:row>
                    <xdr:rowOff>361950</xdr:rowOff>
                  </to>
                </anchor>
              </controlPr>
            </control>
          </mc:Choice>
        </mc:AlternateContent>
        <mc:AlternateContent xmlns:mc="http://schemas.openxmlformats.org/markup-compatibility/2006">
          <mc:Choice Requires="x14">
            <control shapeId="17441" r:id="rId35" name="Option Button 33">
              <controlPr defaultSize="0" autoFill="0" autoLine="0" autoPict="0">
                <anchor moveWithCells="1">
                  <from>
                    <xdr:col>6</xdr:col>
                    <xdr:colOff>523875</xdr:colOff>
                    <xdr:row>12</xdr:row>
                    <xdr:rowOff>314325</xdr:rowOff>
                  </from>
                  <to>
                    <xdr:col>6</xdr:col>
                    <xdr:colOff>1543050</xdr:colOff>
                    <xdr:row>12</xdr:row>
                    <xdr:rowOff>523875</xdr:rowOff>
                  </to>
                </anchor>
              </controlPr>
            </control>
          </mc:Choice>
        </mc:AlternateContent>
        <mc:AlternateContent xmlns:mc="http://schemas.openxmlformats.org/markup-compatibility/2006">
          <mc:Choice Requires="x14">
            <control shapeId="17442" r:id="rId36" name="Option Button 34">
              <controlPr defaultSize="0" autoFill="0" autoLine="0" autoPict="0">
                <anchor moveWithCells="1">
                  <from>
                    <xdr:col>6</xdr:col>
                    <xdr:colOff>533400</xdr:colOff>
                    <xdr:row>12</xdr:row>
                    <xdr:rowOff>485775</xdr:rowOff>
                  </from>
                  <to>
                    <xdr:col>6</xdr:col>
                    <xdr:colOff>1552575</xdr:colOff>
                    <xdr:row>12</xdr:row>
                    <xdr:rowOff>695325</xdr:rowOff>
                  </to>
                </anchor>
              </controlPr>
            </control>
          </mc:Choice>
        </mc:AlternateContent>
        <mc:AlternateContent xmlns:mc="http://schemas.openxmlformats.org/markup-compatibility/2006">
          <mc:Choice Requires="x14">
            <control shapeId="17443" r:id="rId37" name="Option Button 35">
              <controlPr defaultSize="0" autoFill="0" autoLine="0" autoPict="0">
                <anchor moveWithCells="1">
                  <from>
                    <xdr:col>6</xdr:col>
                    <xdr:colOff>533400</xdr:colOff>
                    <xdr:row>12</xdr:row>
                    <xdr:rowOff>666750</xdr:rowOff>
                  </from>
                  <to>
                    <xdr:col>6</xdr:col>
                    <xdr:colOff>1552575</xdr:colOff>
                    <xdr:row>12</xdr:row>
                    <xdr:rowOff>876300</xdr:rowOff>
                  </to>
                </anchor>
              </controlPr>
            </control>
          </mc:Choice>
        </mc:AlternateContent>
        <mc:AlternateContent xmlns:mc="http://schemas.openxmlformats.org/markup-compatibility/2006">
          <mc:Choice Requires="x14">
            <control shapeId="17444" r:id="rId38" name="Option Button 36">
              <controlPr defaultSize="0" autoFill="0" autoLine="0" autoPict="0">
                <anchor moveWithCells="1">
                  <from>
                    <xdr:col>6</xdr:col>
                    <xdr:colOff>542925</xdr:colOff>
                    <xdr:row>12</xdr:row>
                    <xdr:rowOff>847725</xdr:rowOff>
                  </from>
                  <to>
                    <xdr:col>6</xdr:col>
                    <xdr:colOff>1562100</xdr:colOff>
                    <xdr:row>12</xdr:row>
                    <xdr:rowOff>1057275</xdr:rowOff>
                  </to>
                </anchor>
              </controlPr>
            </control>
          </mc:Choice>
        </mc:AlternateContent>
        <mc:AlternateContent xmlns:mc="http://schemas.openxmlformats.org/markup-compatibility/2006">
          <mc:Choice Requires="x14">
            <control shapeId="17445" r:id="rId39" name="Group Box 37">
              <controlPr defaultSize="0" autoFill="0" autoPict="0">
                <anchor moveWithCells="1">
                  <from>
                    <xdr:col>6</xdr:col>
                    <xdr:colOff>95250</xdr:colOff>
                    <xdr:row>18</xdr:row>
                    <xdr:rowOff>76200</xdr:rowOff>
                  </from>
                  <to>
                    <xdr:col>6</xdr:col>
                    <xdr:colOff>1752600</xdr:colOff>
                    <xdr:row>18</xdr:row>
                    <xdr:rowOff>1095375</xdr:rowOff>
                  </to>
                </anchor>
              </controlPr>
            </control>
          </mc:Choice>
        </mc:AlternateContent>
        <mc:AlternateContent xmlns:mc="http://schemas.openxmlformats.org/markup-compatibility/2006">
          <mc:Choice Requires="x14">
            <control shapeId="17446" r:id="rId40" name="Option Button 38">
              <controlPr defaultSize="0" autoFill="0" autoLine="0" autoPict="0">
                <anchor moveWithCells="1">
                  <from>
                    <xdr:col>6</xdr:col>
                    <xdr:colOff>523875</xdr:colOff>
                    <xdr:row>18</xdr:row>
                    <xdr:rowOff>152400</xdr:rowOff>
                  </from>
                  <to>
                    <xdr:col>6</xdr:col>
                    <xdr:colOff>1543050</xdr:colOff>
                    <xdr:row>18</xdr:row>
                    <xdr:rowOff>361950</xdr:rowOff>
                  </to>
                </anchor>
              </controlPr>
            </control>
          </mc:Choice>
        </mc:AlternateContent>
        <mc:AlternateContent xmlns:mc="http://schemas.openxmlformats.org/markup-compatibility/2006">
          <mc:Choice Requires="x14">
            <control shapeId="17447" r:id="rId41" name="Option Button 39">
              <controlPr defaultSize="0" autoFill="0" autoLine="0" autoPict="0">
                <anchor moveWithCells="1">
                  <from>
                    <xdr:col>6</xdr:col>
                    <xdr:colOff>523875</xdr:colOff>
                    <xdr:row>18</xdr:row>
                    <xdr:rowOff>314325</xdr:rowOff>
                  </from>
                  <to>
                    <xdr:col>6</xdr:col>
                    <xdr:colOff>1543050</xdr:colOff>
                    <xdr:row>18</xdr:row>
                    <xdr:rowOff>523875</xdr:rowOff>
                  </to>
                </anchor>
              </controlPr>
            </control>
          </mc:Choice>
        </mc:AlternateContent>
        <mc:AlternateContent xmlns:mc="http://schemas.openxmlformats.org/markup-compatibility/2006">
          <mc:Choice Requires="x14">
            <control shapeId="17448" r:id="rId42" name="Option Button 40">
              <controlPr defaultSize="0" autoFill="0" autoLine="0" autoPict="0">
                <anchor moveWithCells="1">
                  <from>
                    <xdr:col>6</xdr:col>
                    <xdr:colOff>533400</xdr:colOff>
                    <xdr:row>18</xdr:row>
                    <xdr:rowOff>485775</xdr:rowOff>
                  </from>
                  <to>
                    <xdr:col>6</xdr:col>
                    <xdr:colOff>1552575</xdr:colOff>
                    <xdr:row>18</xdr:row>
                    <xdr:rowOff>695325</xdr:rowOff>
                  </to>
                </anchor>
              </controlPr>
            </control>
          </mc:Choice>
        </mc:AlternateContent>
        <mc:AlternateContent xmlns:mc="http://schemas.openxmlformats.org/markup-compatibility/2006">
          <mc:Choice Requires="x14">
            <control shapeId="17449" r:id="rId43" name="Option Button 41">
              <controlPr defaultSize="0" autoFill="0" autoLine="0" autoPict="0">
                <anchor moveWithCells="1">
                  <from>
                    <xdr:col>6</xdr:col>
                    <xdr:colOff>533400</xdr:colOff>
                    <xdr:row>18</xdr:row>
                    <xdr:rowOff>666750</xdr:rowOff>
                  </from>
                  <to>
                    <xdr:col>6</xdr:col>
                    <xdr:colOff>1552575</xdr:colOff>
                    <xdr:row>18</xdr:row>
                    <xdr:rowOff>876300</xdr:rowOff>
                  </to>
                </anchor>
              </controlPr>
            </control>
          </mc:Choice>
        </mc:AlternateContent>
        <mc:AlternateContent xmlns:mc="http://schemas.openxmlformats.org/markup-compatibility/2006">
          <mc:Choice Requires="x14">
            <control shapeId="17450" r:id="rId44" name="Option Button 42">
              <controlPr defaultSize="0" autoFill="0" autoLine="0" autoPict="0">
                <anchor moveWithCells="1">
                  <from>
                    <xdr:col>6</xdr:col>
                    <xdr:colOff>542925</xdr:colOff>
                    <xdr:row>18</xdr:row>
                    <xdr:rowOff>847725</xdr:rowOff>
                  </from>
                  <to>
                    <xdr:col>6</xdr:col>
                    <xdr:colOff>1562100</xdr:colOff>
                    <xdr:row>18</xdr:row>
                    <xdr:rowOff>1057275</xdr:rowOff>
                  </to>
                </anchor>
              </controlPr>
            </control>
          </mc:Choice>
        </mc:AlternateContent>
        <mc:AlternateContent xmlns:mc="http://schemas.openxmlformats.org/markup-compatibility/2006">
          <mc:Choice Requires="x14">
            <control shapeId="17451" r:id="rId45" name="Group Box 43">
              <controlPr defaultSize="0" autoFill="0" autoPict="0">
                <anchor moveWithCells="1">
                  <from>
                    <xdr:col>6</xdr:col>
                    <xdr:colOff>95250</xdr:colOff>
                    <xdr:row>24</xdr:row>
                    <xdr:rowOff>76200</xdr:rowOff>
                  </from>
                  <to>
                    <xdr:col>6</xdr:col>
                    <xdr:colOff>1752600</xdr:colOff>
                    <xdr:row>24</xdr:row>
                    <xdr:rowOff>1095375</xdr:rowOff>
                  </to>
                </anchor>
              </controlPr>
            </control>
          </mc:Choice>
        </mc:AlternateContent>
        <mc:AlternateContent xmlns:mc="http://schemas.openxmlformats.org/markup-compatibility/2006">
          <mc:Choice Requires="x14">
            <control shapeId="17452" r:id="rId46" name="Option Button 44">
              <controlPr defaultSize="0" autoFill="0" autoLine="0" autoPict="0">
                <anchor moveWithCells="1">
                  <from>
                    <xdr:col>6</xdr:col>
                    <xdr:colOff>523875</xdr:colOff>
                    <xdr:row>24</xdr:row>
                    <xdr:rowOff>152400</xdr:rowOff>
                  </from>
                  <to>
                    <xdr:col>6</xdr:col>
                    <xdr:colOff>1543050</xdr:colOff>
                    <xdr:row>24</xdr:row>
                    <xdr:rowOff>361950</xdr:rowOff>
                  </to>
                </anchor>
              </controlPr>
            </control>
          </mc:Choice>
        </mc:AlternateContent>
        <mc:AlternateContent xmlns:mc="http://schemas.openxmlformats.org/markup-compatibility/2006">
          <mc:Choice Requires="x14">
            <control shapeId="17453" r:id="rId47" name="Option Button 45">
              <controlPr defaultSize="0" autoFill="0" autoLine="0" autoPict="0">
                <anchor moveWithCells="1">
                  <from>
                    <xdr:col>6</xdr:col>
                    <xdr:colOff>523875</xdr:colOff>
                    <xdr:row>24</xdr:row>
                    <xdr:rowOff>314325</xdr:rowOff>
                  </from>
                  <to>
                    <xdr:col>6</xdr:col>
                    <xdr:colOff>1543050</xdr:colOff>
                    <xdr:row>24</xdr:row>
                    <xdr:rowOff>523875</xdr:rowOff>
                  </to>
                </anchor>
              </controlPr>
            </control>
          </mc:Choice>
        </mc:AlternateContent>
        <mc:AlternateContent xmlns:mc="http://schemas.openxmlformats.org/markup-compatibility/2006">
          <mc:Choice Requires="x14">
            <control shapeId="17454" r:id="rId48" name="Option Button 46">
              <controlPr defaultSize="0" autoFill="0" autoLine="0" autoPict="0">
                <anchor moveWithCells="1">
                  <from>
                    <xdr:col>6</xdr:col>
                    <xdr:colOff>533400</xdr:colOff>
                    <xdr:row>24</xdr:row>
                    <xdr:rowOff>485775</xdr:rowOff>
                  </from>
                  <to>
                    <xdr:col>6</xdr:col>
                    <xdr:colOff>1552575</xdr:colOff>
                    <xdr:row>24</xdr:row>
                    <xdr:rowOff>695325</xdr:rowOff>
                  </to>
                </anchor>
              </controlPr>
            </control>
          </mc:Choice>
        </mc:AlternateContent>
        <mc:AlternateContent xmlns:mc="http://schemas.openxmlformats.org/markup-compatibility/2006">
          <mc:Choice Requires="x14">
            <control shapeId="17455" r:id="rId49" name="Option Button 47">
              <controlPr defaultSize="0" autoFill="0" autoLine="0" autoPict="0">
                <anchor moveWithCells="1">
                  <from>
                    <xdr:col>6</xdr:col>
                    <xdr:colOff>533400</xdr:colOff>
                    <xdr:row>24</xdr:row>
                    <xdr:rowOff>666750</xdr:rowOff>
                  </from>
                  <to>
                    <xdr:col>6</xdr:col>
                    <xdr:colOff>1552575</xdr:colOff>
                    <xdr:row>24</xdr:row>
                    <xdr:rowOff>876300</xdr:rowOff>
                  </to>
                </anchor>
              </controlPr>
            </control>
          </mc:Choice>
        </mc:AlternateContent>
        <mc:AlternateContent xmlns:mc="http://schemas.openxmlformats.org/markup-compatibility/2006">
          <mc:Choice Requires="x14">
            <control shapeId="17456" r:id="rId50" name="Option Button 48">
              <controlPr defaultSize="0" autoFill="0" autoLine="0" autoPict="0">
                <anchor moveWithCells="1">
                  <from>
                    <xdr:col>6</xdr:col>
                    <xdr:colOff>542925</xdr:colOff>
                    <xdr:row>24</xdr:row>
                    <xdr:rowOff>847725</xdr:rowOff>
                  </from>
                  <to>
                    <xdr:col>6</xdr:col>
                    <xdr:colOff>1562100</xdr:colOff>
                    <xdr:row>24</xdr:row>
                    <xdr:rowOff>1057275</xdr:rowOff>
                  </to>
                </anchor>
              </controlPr>
            </control>
          </mc:Choice>
        </mc:AlternateContent>
        <mc:AlternateContent xmlns:mc="http://schemas.openxmlformats.org/markup-compatibility/2006">
          <mc:Choice Requires="x14">
            <control shapeId="17457" r:id="rId51" name="Group Box 49">
              <controlPr defaultSize="0" autoFill="0" autoPict="0">
                <anchor moveWithCells="1">
                  <from>
                    <xdr:col>6</xdr:col>
                    <xdr:colOff>95250</xdr:colOff>
                    <xdr:row>30</xdr:row>
                    <xdr:rowOff>76200</xdr:rowOff>
                  </from>
                  <to>
                    <xdr:col>6</xdr:col>
                    <xdr:colOff>1752600</xdr:colOff>
                    <xdr:row>30</xdr:row>
                    <xdr:rowOff>1095375</xdr:rowOff>
                  </to>
                </anchor>
              </controlPr>
            </control>
          </mc:Choice>
        </mc:AlternateContent>
        <mc:AlternateContent xmlns:mc="http://schemas.openxmlformats.org/markup-compatibility/2006">
          <mc:Choice Requires="x14">
            <control shapeId="17458" r:id="rId52" name="Option Button 50">
              <controlPr defaultSize="0" autoFill="0" autoLine="0" autoPict="0">
                <anchor moveWithCells="1">
                  <from>
                    <xdr:col>6</xdr:col>
                    <xdr:colOff>523875</xdr:colOff>
                    <xdr:row>30</xdr:row>
                    <xdr:rowOff>152400</xdr:rowOff>
                  </from>
                  <to>
                    <xdr:col>6</xdr:col>
                    <xdr:colOff>1543050</xdr:colOff>
                    <xdr:row>30</xdr:row>
                    <xdr:rowOff>361950</xdr:rowOff>
                  </to>
                </anchor>
              </controlPr>
            </control>
          </mc:Choice>
        </mc:AlternateContent>
        <mc:AlternateContent xmlns:mc="http://schemas.openxmlformats.org/markup-compatibility/2006">
          <mc:Choice Requires="x14">
            <control shapeId="17459" r:id="rId53" name="Option Button 51">
              <controlPr defaultSize="0" autoFill="0" autoLine="0" autoPict="0">
                <anchor moveWithCells="1">
                  <from>
                    <xdr:col>6</xdr:col>
                    <xdr:colOff>523875</xdr:colOff>
                    <xdr:row>30</xdr:row>
                    <xdr:rowOff>314325</xdr:rowOff>
                  </from>
                  <to>
                    <xdr:col>6</xdr:col>
                    <xdr:colOff>1543050</xdr:colOff>
                    <xdr:row>30</xdr:row>
                    <xdr:rowOff>523875</xdr:rowOff>
                  </to>
                </anchor>
              </controlPr>
            </control>
          </mc:Choice>
        </mc:AlternateContent>
        <mc:AlternateContent xmlns:mc="http://schemas.openxmlformats.org/markup-compatibility/2006">
          <mc:Choice Requires="x14">
            <control shapeId="17460" r:id="rId54" name="Option Button 52">
              <controlPr defaultSize="0" autoFill="0" autoLine="0" autoPict="0">
                <anchor moveWithCells="1">
                  <from>
                    <xdr:col>6</xdr:col>
                    <xdr:colOff>533400</xdr:colOff>
                    <xdr:row>30</xdr:row>
                    <xdr:rowOff>485775</xdr:rowOff>
                  </from>
                  <to>
                    <xdr:col>6</xdr:col>
                    <xdr:colOff>1552575</xdr:colOff>
                    <xdr:row>30</xdr:row>
                    <xdr:rowOff>695325</xdr:rowOff>
                  </to>
                </anchor>
              </controlPr>
            </control>
          </mc:Choice>
        </mc:AlternateContent>
        <mc:AlternateContent xmlns:mc="http://schemas.openxmlformats.org/markup-compatibility/2006">
          <mc:Choice Requires="x14">
            <control shapeId="17461" r:id="rId55" name="Option Button 53">
              <controlPr defaultSize="0" autoFill="0" autoLine="0" autoPict="0">
                <anchor moveWithCells="1">
                  <from>
                    <xdr:col>6</xdr:col>
                    <xdr:colOff>533400</xdr:colOff>
                    <xdr:row>30</xdr:row>
                    <xdr:rowOff>666750</xdr:rowOff>
                  </from>
                  <to>
                    <xdr:col>6</xdr:col>
                    <xdr:colOff>1552575</xdr:colOff>
                    <xdr:row>30</xdr:row>
                    <xdr:rowOff>876300</xdr:rowOff>
                  </to>
                </anchor>
              </controlPr>
            </control>
          </mc:Choice>
        </mc:AlternateContent>
        <mc:AlternateContent xmlns:mc="http://schemas.openxmlformats.org/markup-compatibility/2006">
          <mc:Choice Requires="x14">
            <control shapeId="17462" r:id="rId56" name="Option Button 54">
              <controlPr defaultSize="0" autoFill="0" autoLine="0" autoPict="0">
                <anchor moveWithCells="1">
                  <from>
                    <xdr:col>6</xdr:col>
                    <xdr:colOff>542925</xdr:colOff>
                    <xdr:row>30</xdr:row>
                    <xdr:rowOff>847725</xdr:rowOff>
                  </from>
                  <to>
                    <xdr:col>6</xdr:col>
                    <xdr:colOff>1562100</xdr:colOff>
                    <xdr:row>30</xdr:row>
                    <xdr:rowOff>1057275</xdr:rowOff>
                  </to>
                </anchor>
              </controlPr>
            </control>
          </mc:Choice>
        </mc:AlternateContent>
        <mc:AlternateContent xmlns:mc="http://schemas.openxmlformats.org/markup-compatibility/2006">
          <mc:Choice Requires="x14">
            <control shapeId="17463" r:id="rId57" name="Group Box 55">
              <controlPr defaultSize="0" autoFill="0" autoPict="0">
                <anchor moveWithCells="1">
                  <from>
                    <xdr:col>6</xdr:col>
                    <xdr:colOff>95250</xdr:colOff>
                    <xdr:row>36</xdr:row>
                    <xdr:rowOff>76200</xdr:rowOff>
                  </from>
                  <to>
                    <xdr:col>6</xdr:col>
                    <xdr:colOff>1752600</xdr:colOff>
                    <xdr:row>36</xdr:row>
                    <xdr:rowOff>1095375</xdr:rowOff>
                  </to>
                </anchor>
              </controlPr>
            </control>
          </mc:Choice>
        </mc:AlternateContent>
        <mc:AlternateContent xmlns:mc="http://schemas.openxmlformats.org/markup-compatibility/2006">
          <mc:Choice Requires="x14">
            <control shapeId="17464" r:id="rId58" name="Option Button 56">
              <controlPr defaultSize="0" autoFill="0" autoLine="0" autoPict="0">
                <anchor moveWithCells="1">
                  <from>
                    <xdr:col>6</xdr:col>
                    <xdr:colOff>523875</xdr:colOff>
                    <xdr:row>36</xdr:row>
                    <xdr:rowOff>152400</xdr:rowOff>
                  </from>
                  <to>
                    <xdr:col>6</xdr:col>
                    <xdr:colOff>1543050</xdr:colOff>
                    <xdr:row>36</xdr:row>
                    <xdr:rowOff>361950</xdr:rowOff>
                  </to>
                </anchor>
              </controlPr>
            </control>
          </mc:Choice>
        </mc:AlternateContent>
        <mc:AlternateContent xmlns:mc="http://schemas.openxmlformats.org/markup-compatibility/2006">
          <mc:Choice Requires="x14">
            <control shapeId="17465" r:id="rId59" name="Option Button 57">
              <controlPr defaultSize="0" autoFill="0" autoLine="0" autoPict="0">
                <anchor moveWithCells="1">
                  <from>
                    <xdr:col>6</xdr:col>
                    <xdr:colOff>523875</xdr:colOff>
                    <xdr:row>36</xdr:row>
                    <xdr:rowOff>314325</xdr:rowOff>
                  </from>
                  <to>
                    <xdr:col>6</xdr:col>
                    <xdr:colOff>1543050</xdr:colOff>
                    <xdr:row>36</xdr:row>
                    <xdr:rowOff>523875</xdr:rowOff>
                  </to>
                </anchor>
              </controlPr>
            </control>
          </mc:Choice>
        </mc:AlternateContent>
        <mc:AlternateContent xmlns:mc="http://schemas.openxmlformats.org/markup-compatibility/2006">
          <mc:Choice Requires="x14">
            <control shapeId="17466" r:id="rId60" name="Option Button 58">
              <controlPr defaultSize="0" autoFill="0" autoLine="0" autoPict="0">
                <anchor moveWithCells="1">
                  <from>
                    <xdr:col>6</xdr:col>
                    <xdr:colOff>533400</xdr:colOff>
                    <xdr:row>36</xdr:row>
                    <xdr:rowOff>485775</xdr:rowOff>
                  </from>
                  <to>
                    <xdr:col>6</xdr:col>
                    <xdr:colOff>1552575</xdr:colOff>
                    <xdr:row>36</xdr:row>
                    <xdr:rowOff>695325</xdr:rowOff>
                  </to>
                </anchor>
              </controlPr>
            </control>
          </mc:Choice>
        </mc:AlternateContent>
        <mc:AlternateContent xmlns:mc="http://schemas.openxmlformats.org/markup-compatibility/2006">
          <mc:Choice Requires="x14">
            <control shapeId="17467" r:id="rId61" name="Option Button 59">
              <controlPr defaultSize="0" autoFill="0" autoLine="0" autoPict="0">
                <anchor moveWithCells="1">
                  <from>
                    <xdr:col>6</xdr:col>
                    <xdr:colOff>533400</xdr:colOff>
                    <xdr:row>36</xdr:row>
                    <xdr:rowOff>666750</xdr:rowOff>
                  </from>
                  <to>
                    <xdr:col>6</xdr:col>
                    <xdr:colOff>1552575</xdr:colOff>
                    <xdr:row>36</xdr:row>
                    <xdr:rowOff>876300</xdr:rowOff>
                  </to>
                </anchor>
              </controlPr>
            </control>
          </mc:Choice>
        </mc:AlternateContent>
        <mc:AlternateContent xmlns:mc="http://schemas.openxmlformats.org/markup-compatibility/2006">
          <mc:Choice Requires="x14">
            <control shapeId="17468" r:id="rId62" name="Option Button 60">
              <controlPr defaultSize="0" autoFill="0" autoLine="0" autoPict="0">
                <anchor moveWithCells="1">
                  <from>
                    <xdr:col>6</xdr:col>
                    <xdr:colOff>542925</xdr:colOff>
                    <xdr:row>36</xdr:row>
                    <xdr:rowOff>847725</xdr:rowOff>
                  </from>
                  <to>
                    <xdr:col>6</xdr:col>
                    <xdr:colOff>1562100</xdr:colOff>
                    <xdr:row>36</xdr:row>
                    <xdr:rowOff>1057275</xdr:rowOff>
                  </to>
                </anchor>
              </controlPr>
            </control>
          </mc:Choice>
        </mc:AlternateContent>
        <mc:AlternateContent xmlns:mc="http://schemas.openxmlformats.org/markup-compatibility/2006">
          <mc:Choice Requires="x14">
            <control shapeId="17469" r:id="rId63" name="Group Box 61">
              <controlPr defaultSize="0" autoFill="0" autoPict="0">
                <anchor moveWithCells="1">
                  <from>
                    <xdr:col>6</xdr:col>
                    <xdr:colOff>95250</xdr:colOff>
                    <xdr:row>37</xdr:row>
                    <xdr:rowOff>76200</xdr:rowOff>
                  </from>
                  <to>
                    <xdr:col>6</xdr:col>
                    <xdr:colOff>1752600</xdr:colOff>
                    <xdr:row>37</xdr:row>
                    <xdr:rowOff>1095375</xdr:rowOff>
                  </to>
                </anchor>
              </controlPr>
            </control>
          </mc:Choice>
        </mc:AlternateContent>
        <mc:AlternateContent xmlns:mc="http://schemas.openxmlformats.org/markup-compatibility/2006">
          <mc:Choice Requires="x14">
            <control shapeId="17470" r:id="rId64" name="Option Button 62">
              <controlPr defaultSize="0" autoFill="0" autoLine="0" autoPict="0">
                <anchor moveWithCells="1">
                  <from>
                    <xdr:col>6</xdr:col>
                    <xdr:colOff>523875</xdr:colOff>
                    <xdr:row>37</xdr:row>
                    <xdr:rowOff>152400</xdr:rowOff>
                  </from>
                  <to>
                    <xdr:col>6</xdr:col>
                    <xdr:colOff>1543050</xdr:colOff>
                    <xdr:row>37</xdr:row>
                    <xdr:rowOff>361950</xdr:rowOff>
                  </to>
                </anchor>
              </controlPr>
            </control>
          </mc:Choice>
        </mc:AlternateContent>
        <mc:AlternateContent xmlns:mc="http://schemas.openxmlformats.org/markup-compatibility/2006">
          <mc:Choice Requires="x14">
            <control shapeId="17471" r:id="rId65" name="Option Button 63">
              <controlPr defaultSize="0" autoFill="0" autoLine="0" autoPict="0">
                <anchor moveWithCells="1">
                  <from>
                    <xdr:col>6</xdr:col>
                    <xdr:colOff>523875</xdr:colOff>
                    <xdr:row>37</xdr:row>
                    <xdr:rowOff>314325</xdr:rowOff>
                  </from>
                  <to>
                    <xdr:col>6</xdr:col>
                    <xdr:colOff>1543050</xdr:colOff>
                    <xdr:row>37</xdr:row>
                    <xdr:rowOff>523875</xdr:rowOff>
                  </to>
                </anchor>
              </controlPr>
            </control>
          </mc:Choice>
        </mc:AlternateContent>
        <mc:AlternateContent xmlns:mc="http://schemas.openxmlformats.org/markup-compatibility/2006">
          <mc:Choice Requires="x14">
            <control shapeId="17472" r:id="rId66" name="Option Button 64">
              <controlPr defaultSize="0" autoFill="0" autoLine="0" autoPict="0">
                <anchor moveWithCells="1">
                  <from>
                    <xdr:col>6</xdr:col>
                    <xdr:colOff>533400</xdr:colOff>
                    <xdr:row>37</xdr:row>
                    <xdr:rowOff>485775</xdr:rowOff>
                  </from>
                  <to>
                    <xdr:col>6</xdr:col>
                    <xdr:colOff>1552575</xdr:colOff>
                    <xdr:row>37</xdr:row>
                    <xdr:rowOff>695325</xdr:rowOff>
                  </to>
                </anchor>
              </controlPr>
            </control>
          </mc:Choice>
        </mc:AlternateContent>
        <mc:AlternateContent xmlns:mc="http://schemas.openxmlformats.org/markup-compatibility/2006">
          <mc:Choice Requires="x14">
            <control shapeId="17473" r:id="rId67" name="Option Button 65">
              <controlPr defaultSize="0" autoFill="0" autoLine="0" autoPict="0">
                <anchor moveWithCells="1">
                  <from>
                    <xdr:col>6</xdr:col>
                    <xdr:colOff>533400</xdr:colOff>
                    <xdr:row>37</xdr:row>
                    <xdr:rowOff>666750</xdr:rowOff>
                  </from>
                  <to>
                    <xdr:col>6</xdr:col>
                    <xdr:colOff>1552575</xdr:colOff>
                    <xdr:row>37</xdr:row>
                    <xdr:rowOff>876300</xdr:rowOff>
                  </to>
                </anchor>
              </controlPr>
            </control>
          </mc:Choice>
        </mc:AlternateContent>
        <mc:AlternateContent xmlns:mc="http://schemas.openxmlformats.org/markup-compatibility/2006">
          <mc:Choice Requires="x14">
            <control shapeId="17474" r:id="rId68" name="Option Button 66">
              <controlPr defaultSize="0" autoFill="0" autoLine="0" autoPict="0">
                <anchor moveWithCells="1">
                  <from>
                    <xdr:col>6</xdr:col>
                    <xdr:colOff>542925</xdr:colOff>
                    <xdr:row>37</xdr:row>
                    <xdr:rowOff>847725</xdr:rowOff>
                  </from>
                  <to>
                    <xdr:col>6</xdr:col>
                    <xdr:colOff>1562100</xdr:colOff>
                    <xdr:row>37</xdr:row>
                    <xdr:rowOff>1057275</xdr:rowOff>
                  </to>
                </anchor>
              </controlPr>
            </control>
          </mc:Choice>
        </mc:AlternateContent>
        <mc:AlternateContent xmlns:mc="http://schemas.openxmlformats.org/markup-compatibility/2006">
          <mc:Choice Requires="x14">
            <control shapeId="17475" r:id="rId69" name="Group Box 67">
              <controlPr defaultSize="0" autoFill="0" autoPict="0">
                <anchor moveWithCells="1">
                  <from>
                    <xdr:col>6</xdr:col>
                    <xdr:colOff>95250</xdr:colOff>
                    <xdr:row>38</xdr:row>
                    <xdr:rowOff>76200</xdr:rowOff>
                  </from>
                  <to>
                    <xdr:col>6</xdr:col>
                    <xdr:colOff>1752600</xdr:colOff>
                    <xdr:row>38</xdr:row>
                    <xdr:rowOff>1095375</xdr:rowOff>
                  </to>
                </anchor>
              </controlPr>
            </control>
          </mc:Choice>
        </mc:AlternateContent>
        <mc:AlternateContent xmlns:mc="http://schemas.openxmlformats.org/markup-compatibility/2006">
          <mc:Choice Requires="x14">
            <control shapeId="17476" r:id="rId70" name="Option Button 68">
              <controlPr defaultSize="0" autoFill="0" autoLine="0" autoPict="0">
                <anchor moveWithCells="1">
                  <from>
                    <xdr:col>6</xdr:col>
                    <xdr:colOff>523875</xdr:colOff>
                    <xdr:row>38</xdr:row>
                    <xdr:rowOff>152400</xdr:rowOff>
                  </from>
                  <to>
                    <xdr:col>6</xdr:col>
                    <xdr:colOff>1543050</xdr:colOff>
                    <xdr:row>38</xdr:row>
                    <xdr:rowOff>361950</xdr:rowOff>
                  </to>
                </anchor>
              </controlPr>
            </control>
          </mc:Choice>
        </mc:AlternateContent>
        <mc:AlternateContent xmlns:mc="http://schemas.openxmlformats.org/markup-compatibility/2006">
          <mc:Choice Requires="x14">
            <control shapeId="17477" r:id="rId71" name="Option Button 69">
              <controlPr defaultSize="0" autoFill="0" autoLine="0" autoPict="0">
                <anchor moveWithCells="1">
                  <from>
                    <xdr:col>6</xdr:col>
                    <xdr:colOff>523875</xdr:colOff>
                    <xdr:row>38</xdr:row>
                    <xdr:rowOff>314325</xdr:rowOff>
                  </from>
                  <to>
                    <xdr:col>6</xdr:col>
                    <xdr:colOff>1543050</xdr:colOff>
                    <xdr:row>38</xdr:row>
                    <xdr:rowOff>523875</xdr:rowOff>
                  </to>
                </anchor>
              </controlPr>
            </control>
          </mc:Choice>
        </mc:AlternateContent>
        <mc:AlternateContent xmlns:mc="http://schemas.openxmlformats.org/markup-compatibility/2006">
          <mc:Choice Requires="x14">
            <control shapeId="17478" r:id="rId72" name="Option Button 70">
              <controlPr defaultSize="0" autoFill="0" autoLine="0" autoPict="0">
                <anchor moveWithCells="1">
                  <from>
                    <xdr:col>6</xdr:col>
                    <xdr:colOff>533400</xdr:colOff>
                    <xdr:row>38</xdr:row>
                    <xdr:rowOff>485775</xdr:rowOff>
                  </from>
                  <to>
                    <xdr:col>6</xdr:col>
                    <xdr:colOff>1552575</xdr:colOff>
                    <xdr:row>38</xdr:row>
                    <xdr:rowOff>695325</xdr:rowOff>
                  </to>
                </anchor>
              </controlPr>
            </control>
          </mc:Choice>
        </mc:AlternateContent>
        <mc:AlternateContent xmlns:mc="http://schemas.openxmlformats.org/markup-compatibility/2006">
          <mc:Choice Requires="x14">
            <control shapeId="17479" r:id="rId73" name="Option Button 71">
              <controlPr defaultSize="0" autoFill="0" autoLine="0" autoPict="0">
                <anchor moveWithCells="1">
                  <from>
                    <xdr:col>6</xdr:col>
                    <xdr:colOff>533400</xdr:colOff>
                    <xdr:row>38</xdr:row>
                    <xdr:rowOff>666750</xdr:rowOff>
                  </from>
                  <to>
                    <xdr:col>6</xdr:col>
                    <xdr:colOff>1552575</xdr:colOff>
                    <xdr:row>38</xdr:row>
                    <xdr:rowOff>876300</xdr:rowOff>
                  </to>
                </anchor>
              </controlPr>
            </control>
          </mc:Choice>
        </mc:AlternateContent>
        <mc:AlternateContent xmlns:mc="http://schemas.openxmlformats.org/markup-compatibility/2006">
          <mc:Choice Requires="x14">
            <control shapeId="17480" r:id="rId74" name="Option Button 72">
              <controlPr defaultSize="0" autoFill="0" autoLine="0" autoPict="0">
                <anchor moveWithCells="1">
                  <from>
                    <xdr:col>6</xdr:col>
                    <xdr:colOff>542925</xdr:colOff>
                    <xdr:row>38</xdr:row>
                    <xdr:rowOff>847725</xdr:rowOff>
                  </from>
                  <to>
                    <xdr:col>6</xdr:col>
                    <xdr:colOff>1562100</xdr:colOff>
                    <xdr:row>38</xdr:row>
                    <xdr:rowOff>1057275</xdr:rowOff>
                  </to>
                </anchor>
              </controlPr>
            </control>
          </mc:Choice>
        </mc:AlternateContent>
        <mc:AlternateContent xmlns:mc="http://schemas.openxmlformats.org/markup-compatibility/2006">
          <mc:Choice Requires="x14">
            <control shapeId="17481" r:id="rId75" name="Group Box 73">
              <controlPr defaultSize="0" autoFill="0" autoPict="0">
                <anchor moveWithCells="1">
                  <from>
                    <xdr:col>6</xdr:col>
                    <xdr:colOff>95250</xdr:colOff>
                    <xdr:row>39</xdr:row>
                    <xdr:rowOff>76200</xdr:rowOff>
                  </from>
                  <to>
                    <xdr:col>6</xdr:col>
                    <xdr:colOff>1752600</xdr:colOff>
                    <xdr:row>39</xdr:row>
                    <xdr:rowOff>1095375</xdr:rowOff>
                  </to>
                </anchor>
              </controlPr>
            </control>
          </mc:Choice>
        </mc:AlternateContent>
        <mc:AlternateContent xmlns:mc="http://schemas.openxmlformats.org/markup-compatibility/2006">
          <mc:Choice Requires="x14">
            <control shapeId="17482" r:id="rId76" name="Option Button 74">
              <controlPr defaultSize="0" autoFill="0" autoLine="0" autoPict="0">
                <anchor moveWithCells="1">
                  <from>
                    <xdr:col>6</xdr:col>
                    <xdr:colOff>523875</xdr:colOff>
                    <xdr:row>39</xdr:row>
                    <xdr:rowOff>152400</xdr:rowOff>
                  </from>
                  <to>
                    <xdr:col>6</xdr:col>
                    <xdr:colOff>1543050</xdr:colOff>
                    <xdr:row>39</xdr:row>
                    <xdr:rowOff>361950</xdr:rowOff>
                  </to>
                </anchor>
              </controlPr>
            </control>
          </mc:Choice>
        </mc:AlternateContent>
        <mc:AlternateContent xmlns:mc="http://schemas.openxmlformats.org/markup-compatibility/2006">
          <mc:Choice Requires="x14">
            <control shapeId="17483" r:id="rId77" name="Option Button 75">
              <controlPr defaultSize="0" autoFill="0" autoLine="0" autoPict="0">
                <anchor moveWithCells="1">
                  <from>
                    <xdr:col>6</xdr:col>
                    <xdr:colOff>523875</xdr:colOff>
                    <xdr:row>39</xdr:row>
                    <xdr:rowOff>314325</xdr:rowOff>
                  </from>
                  <to>
                    <xdr:col>6</xdr:col>
                    <xdr:colOff>1543050</xdr:colOff>
                    <xdr:row>39</xdr:row>
                    <xdr:rowOff>523875</xdr:rowOff>
                  </to>
                </anchor>
              </controlPr>
            </control>
          </mc:Choice>
        </mc:AlternateContent>
        <mc:AlternateContent xmlns:mc="http://schemas.openxmlformats.org/markup-compatibility/2006">
          <mc:Choice Requires="x14">
            <control shapeId="17484" r:id="rId78" name="Option Button 76">
              <controlPr defaultSize="0" autoFill="0" autoLine="0" autoPict="0">
                <anchor moveWithCells="1">
                  <from>
                    <xdr:col>6</xdr:col>
                    <xdr:colOff>533400</xdr:colOff>
                    <xdr:row>39</xdr:row>
                    <xdr:rowOff>485775</xdr:rowOff>
                  </from>
                  <to>
                    <xdr:col>6</xdr:col>
                    <xdr:colOff>1552575</xdr:colOff>
                    <xdr:row>39</xdr:row>
                    <xdr:rowOff>695325</xdr:rowOff>
                  </to>
                </anchor>
              </controlPr>
            </control>
          </mc:Choice>
        </mc:AlternateContent>
        <mc:AlternateContent xmlns:mc="http://schemas.openxmlformats.org/markup-compatibility/2006">
          <mc:Choice Requires="x14">
            <control shapeId="17485" r:id="rId79" name="Option Button 77">
              <controlPr defaultSize="0" autoFill="0" autoLine="0" autoPict="0">
                <anchor moveWithCells="1">
                  <from>
                    <xdr:col>6</xdr:col>
                    <xdr:colOff>533400</xdr:colOff>
                    <xdr:row>39</xdr:row>
                    <xdr:rowOff>666750</xdr:rowOff>
                  </from>
                  <to>
                    <xdr:col>6</xdr:col>
                    <xdr:colOff>1552575</xdr:colOff>
                    <xdr:row>39</xdr:row>
                    <xdr:rowOff>876300</xdr:rowOff>
                  </to>
                </anchor>
              </controlPr>
            </control>
          </mc:Choice>
        </mc:AlternateContent>
        <mc:AlternateContent xmlns:mc="http://schemas.openxmlformats.org/markup-compatibility/2006">
          <mc:Choice Requires="x14">
            <control shapeId="17486" r:id="rId80" name="Option Button 78">
              <controlPr defaultSize="0" autoFill="0" autoLine="0" autoPict="0">
                <anchor moveWithCells="1">
                  <from>
                    <xdr:col>6</xdr:col>
                    <xdr:colOff>542925</xdr:colOff>
                    <xdr:row>39</xdr:row>
                    <xdr:rowOff>847725</xdr:rowOff>
                  </from>
                  <to>
                    <xdr:col>6</xdr:col>
                    <xdr:colOff>1562100</xdr:colOff>
                    <xdr:row>39</xdr:row>
                    <xdr:rowOff>1057275</xdr:rowOff>
                  </to>
                </anchor>
              </controlPr>
            </control>
          </mc:Choice>
        </mc:AlternateContent>
        <mc:AlternateContent xmlns:mc="http://schemas.openxmlformats.org/markup-compatibility/2006">
          <mc:Choice Requires="x14">
            <control shapeId="17487" r:id="rId81" name="Group Box 79">
              <controlPr defaultSize="0" autoFill="0" autoPict="0">
                <anchor moveWithCells="1">
                  <from>
                    <xdr:col>6</xdr:col>
                    <xdr:colOff>95250</xdr:colOff>
                    <xdr:row>40</xdr:row>
                    <xdr:rowOff>76200</xdr:rowOff>
                  </from>
                  <to>
                    <xdr:col>6</xdr:col>
                    <xdr:colOff>1752600</xdr:colOff>
                    <xdr:row>40</xdr:row>
                    <xdr:rowOff>1095375</xdr:rowOff>
                  </to>
                </anchor>
              </controlPr>
            </control>
          </mc:Choice>
        </mc:AlternateContent>
        <mc:AlternateContent xmlns:mc="http://schemas.openxmlformats.org/markup-compatibility/2006">
          <mc:Choice Requires="x14">
            <control shapeId="17488" r:id="rId82" name="Option Button 80">
              <controlPr defaultSize="0" autoFill="0" autoLine="0" autoPict="0">
                <anchor moveWithCells="1">
                  <from>
                    <xdr:col>6</xdr:col>
                    <xdr:colOff>523875</xdr:colOff>
                    <xdr:row>40</xdr:row>
                    <xdr:rowOff>152400</xdr:rowOff>
                  </from>
                  <to>
                    <xdr:col>6</xdr:col>
                    <xdr:colOff>1543050</xdr:colOff>
                    <xdr:row>40</xdr:row>
                    <xdr:rowOff>361950</xdr:rowOff>
                  </to>
                </anchor>
              </controlPr>
            </control>
          </mc:Choice>
        </mc:AlternateContent>
        <mc:AlternateContent xmlns:mc="http://schemas.openxmlformats.org/markup-compatibility/2006">
          <mc:Choice Requires="x14">
            <control shapeId="17489" r:id="rId83" name="Option Button 81">
              <controlPr defaultSize="0" autoFill="0" autoLine="0" autoPict="0">
                <anchor moveWithCells="1">
                  <from>
                    <xdr:col>6</xdr:col>
                    <xdr:colOff>523875</xdr:colOff>
                    <xdr:row>40</xdr:row>
                    <xdr:rowOff>314325</xdr:rowOff>
                  </from>
                  <to>
                    <xdr:col>6</xdr:col>
                    <xdr:colOff>1543050</xdr:colOff>
                    <xdr:row>40</xdr:row>
                    <xdr:rowOff>523875</xdr:rowOff>
                  </to>
                </anchor>
              </controlPr>
            </control>
          </mc:Choice>
        </mc:AlternateContent>
        <mc:AlternateContent xmlns:mc="http://schemas.openxmlformats.org/markup-compatibility/2006">
          <mc:Choice Requires="x14">
            <control shapeId="17490" r:id="rId84" name="Option Button 82">
              <controlPr defaultSize="0" autoFill="0" autoLine="0" autoPict="0">
                <anchor moveWithCells="1">
                  <from>
                    <xdr:col>6</xdr:col>
                    <xdr:colOff>533400</xdr:colOff>
                    <xdr:row>40</xdr:row>
                    <xdr:rowOff>485775</xdr:rowOff>
                  </from>
                  <to>
                    <xdr:col>6</xdr:col>
                    <xdr:colOff>1552575</xdr:colOff>
                    <xdr:row>40</xdr:row>
                    <xdr:rowOff>695325</xdr:rowOff>
                  </to>
                </anchor>
              </controlPr>
            </control>
          </mc:Choice>
        </mc:AlternateContent>
        <mc:AlternateContent xmlns:mc="http://schemas.openxmlformats.org/markup-compatibility/2006">
          <mc:Choice Requires="x14">
            <control shapeId="17491" r:id="rId85" name="Option Button 83">
              <controlPr defaultSize="0" autoFill="0" autoLine="0" autoPict="0">
                <anchor moveWithCells="1">
                  <from>
                    <xdr:col>6</xdr:col>
                    <xdr:colOff>533400</xdr:colOff>
                    <xdr:row>40</xdr:row>
                    <xdr:rowOff>666750</xdr:rowOff>
                  </from>
                  <to>
                    <xdr:col>6</xdr:col>
                    <xdr:colOff>1552575</xdr:colOff>
                    <xdr:row>40</xdr:row>
                    <xdr:rowOff>876300</xdr:rowOff>
                  </to>
                </anchor>
              </controlPr>
            </control>
          </mc:Choice>
        </mc:AlternateContent>
        <mc:AlternateContent xmlns:mc="http://schemas.openxmlformats.org/markup-compatibility/2006">
          <mc:Choice Requires="x14">
            <control shapeId="17492" r:id="rId86" name="Option Button 84">
              <controlPr defaultSize="0" autoFill="0" autoLine="0" autoPict="0">
                <anchor moveWithCells="1">
                  <from>
                    <xdr:col>6</xdr:col>
                    <xdr:colOff>542925</xdr:colOff>
                    <xdr:row>40</xdr:row>
                    <xdr:rowOff>847725</xdr:rowOff>
                  </from>
                  <to>
                    <xdr:col>6</xdr:col>
                    <xdr:colOff>1562100</xdr:colOff>
                    <xdr:row>40</xdr:row>
                    <xdr:rowOff>1057275</xdr:rowOff>
                  </to>
                </anchor>
              </controlPr>
            </control>
          </mc:Choice>
        </mc:AlternateContent>
        <mc:AlternateContent xmlns:mc="http://schemas.openxmlformats.org/markup-compatibility/2006">
          <mc:Choice Requires="x14">
            <control shapeId="17493" r:id="rId87" name="Group Box 85">
              <controlPr defaultSize="0" autoFill="0" autoPict="0">
                <anchor moveWithCells="1">
                  <from>
                    <xdr:col>6</xdr:col>
                    <xdr:colOff>95250</xdr:colOff>
                    <xdr:row>31</xdr:row>
                    <xdr:rowOff>76200</xdr:rowOff>
                  </from>
                  <to>
                    <xdr:col>6</xdr:col>
                    <xdr:colOff>1752600</xdr:colOff>
                    <xdr:row>31</xdr:row>
                    <xdr:rowOff>1095375</xdr:rowOff>
                  </to>
                </anchor>
              </controlPr>
            </control>
          </mc:Choice>
        </mc:AlternateContent>
        <mc:AlternateContent xmlns:mc="http://schemas.openxmlformats.org/markup-compatibility/2006">
          <mc:Choice Requires="x14">
            <control shapeId="17494" r:id="rId88" name="Option Button 86">
              <controlPr defaultSize="0" autoFill="0" autoLine="0" autoPict="0">
                <anchor moveWithCells="1">
                  <from>
                    <xdr:col>6</xdr:col>
                    <xdr:colOff>523875</xdr:colOff>
                    <xdr:row>31</xdr:row>
                    <xdr:rowOff>152400</xdr:rowOff>
                  </from>
                  <to>
                    <xdr:col>6</xdr:col>
                    <xdr:colOff>1543050</xdr:colOff>
                    <xdr:row>31</xdr:row>
                    <xdr:rowOff>361950</xdr:rowOff>
                  </to>
                </anchor>
              </controlPr>
            </control>
          </mc:Choice>
        </mc:AlternateContent>
        <mc:AlternateContent xmlns:mc="http://schemas.openxmlformats.org/markup-compatibility/2006">
          <mc:Choice Requires="x14">
            <control shapeId="17495" r:id="rId89" name="Option Button 87">
              <controlPr defaultSize="0" autoFill="0" autoLine="0" autoPict="0">
                <anchor moveWithCells="1">
                  <from>
                    <xdr:col>6</xdr:col>
                    <xdr:colOff>523875</xdr:colOff>
                    <xdr:row>31</xdr:row>
                    <xdr:rowOff>314325</xdr:rowOff>
                  </from>
                  <to>
                    <xdr:col>6</xdr:col>
                    <xdr:colOff>1543050</xdr:colOff>
                    <xdr:row>31</xdr:row>
                    <xdr:rowOff>523875</xdr:rowOff>
                  </to>
                </anchor>
              </controlPr>
            </control>
          </mc:Choice>
        </mc:AlternateContent>
        <mc:AlternateContent xmlns:mc="http://schemas.openxmlformats.org/markup-compatibility/2006">
          <mc:Choice Requires="x14">
            <control shapeId="17496" r:id="rId90" name="Option Button 88">
              <controlPr defaultSize="0" autoFill="0" autoLine="0" autoPict="0">
                <anchor moveWithCells="1">
                  <from>
                    <xdr:col>6</xdr:col>
                    <xdr:colOff>533400</xdr:colOff>
                    <xdr:row>31</xdr:row>
                    <xdr:rowOff>485775</xdr:rowOff>
                  </from>
                  <to>
                    <xdr:col>6</xdr:col>
                    <xdr:colOff>1552575</xdr:colOff>
                    <xdr:row>31</xdr:row>
                    <xdr:rowOff>695325</xdr:rowOff>
                  </to>
                </anchor>
              </controlPr>
            </control>
          </mc:Choice>
        </mc:AlternateContent>
        <mc:AlternateContent xmlns:mc="http://schemas.openxmlformats.org/markup-compatibility/2006">
          <mc:Choice Requires="x14">
            <control shapeId="17497" r:id="rId91" name="Option Button 89">
              <controlPr defaultSize="0" autoFill="0" autoLine="0" autoPict="0">
                <anchor moveWithCells="1">
                  <from>
                    <xdr:col>6</xdr:col>
                    <xdr:colOff>533400</xdr:colOff>
                    <xdr:row>31</xdr:row>
                    <xdr:rowOff>666750</xdr:rowOff>
                  </from>
                  <to>
                    <xdr:col>6</xdr:col>
                    <xdr:colOff>1552575</xdr:colOff>
                    <xdr:row>31</xdr:row>
                    <xdr:rowOff>876300</xdr:rowOff>
                  </to>
                </anchor>
              </controlPr>
            </control>
          </mc:Choice>
        </mc:AlternateContent>
        <mc:AlternateContent xmlns:mc="http://schemas.openxmlformats.org/markup-compatibility/2006">
          <mc:Choice Requires="x14">
            <control shapeId="17498" r:id="rId92" name="Option Button 90">
              <controlPr defaultSize="0" autoFill="0" autoLine="0" autoPict="0">
                <anchor moveWithCells="1">
                  <from>
                    <xdr:col>6</xdr:col>
                    <xdr:colOff>542925</xdr:colOff>
                    <xdr:row>31</xdr:row>
                    <xdr:rowOff>847725</xdr:rowOff>
                  </from>
                  <to>
                    <xdr:col>6</xdr:col>
                    <xdr:colOff>1562100</xdr:colOff>
                    <xdr:row>31</xdr:row>
                    <xdr:rowOff>1057275</xdr:rowOff>
                  </to>
                </anchor>
              </controlPr>
            </control>
          </mc:Choice>
        </mc:AlternateContent>
        <mc:AlternateContent xmlns:mc="http://schemas.openxmlformats.org/markup-compatibility/2006">
          <mc:Choice Requires="x14">
            <control shapeId="17499" r:id="rId93" name="Group Box 91">
              <controlPr defaultSize="0" autoFill="0" autoPict="0">
                <anchor moveWithCells="1">
                  <from>
                    <xdr:col>6</xdr:col>
                    <xdr:colOff>95250</xdr:colOff>
                    <xdr:row>32</xdr:row>
                    <xdr:rowOff>76200</xdr:rowOff>
                  </from>
                  <to>
                    <xdr:col>6</xdr:col>
                    <xdr:colOff>1752600</xdr:colOff>
                    <xdr:row>32</xdr:row>
                    <xdr:rowOff>1095375</xdr:rowOff>
                  </to>
                </anchor>
              </controlPr>
            </control>
          </mc:Choice>
        </mc:AlternateContent>
        <mc:AlternateContent xmlns:mc="http://schemas.openxmlformats.org/markup-compatibility/2006">
          <mc:Choice Requires="x14">
            <control shapeId="17500" r:id="rId94" name="Option Button 92">
              <controlPr defaultSize="0" autoFill="0" autoLine="0" autoPict="0">
                <anchor moveWithCells="1">
                  <from>
                    <xdr:col>6</xdr:col>
                    <xdr:colOff>523875</xdr:colOff>
                    <xdr:row>32</xdr:row>
                    <xdr:rowOff>152400</xdr:rowOff>
                  </from>
                  <to>
                    <xdr:col>6</xdr:col>
                    <xdr:colOff>1543050</xdr:colOff>
                    <xdr:row>32</xdr:row>
                    <xdr:rowOff>361950</xdr:rowOff>
                  </to>
                </anchor>
              </controlPr>
            </control>
          </mc:Choice>
        </mc:AlternateContent>
        <mc:AlternateContent xmlns:mc="http://schemas.openxmlformats.org/markup-compatibility/2006">
          <mc:Choice Requires="x14">
            <control shapeId="17501" r:id="rId95" name="Option Button 93">
              <controlPr defaultSize="0" autoFill="0" autoLine="0" autoPict="0">
                <anchor moveWithCells="1">
                  <from>
                    <xdr:col>6</xdr:col>
                    <xdr:colOff>523875</xdr:colOff>
                    <xdr:row>32</xdr:row>
                    <xdr:rowOff>314325</xdr:rowOff>
                  </from>
                  <to>
                    <xdr:col>6</xdr:col>
                    <xdr:colOff>1543050</xdr:colOff>
                    <xdr:row>32</xdr:row>
                    <xdr:rowOff>523875</xdr:rowOff>
                  </to>
                </anchor>
              </controlPr>
            </control>
          </mc:Choice>
        </mc:AlternateContent>
        <mc:AlternateContent xmlns:mc="http://schemas.openxmlformats.org/markup-compatibility/2006">
          <mc:Choice Requires="x14">
            <control shapeId="17502" r:id="rId96" name="Option Button 94">
              <controlPr defaultSize="0" autoFill="0" autoLine="0" autoPict="0">
                <anchor moveWithCells="1">
                  <from>
                    <xdr:col>6</xdr:col>
                    <xdr:colOff>533400</xdr:colOff>
                    <xdr:row>32</xdr:row>
                    <xdr:rowOff>485775</xdr:rowOff>
                  </from>
                  <to>
                    <xdr:col>6</xdr:col>
                    <xdr:colOff>1552575</xdr:colOff>
                    <xdr:row>32</xdr:row>
                    <xdr:rowOff>695325</xdr:rowOff>
                  </to>
                </anchor>
              </controlPr>
            </control>
          </mc:Choice>
        </mc:AlternateContent>
        <mc:AlternateContent xmlns:mc="http://schemas.openxmlformats.org/markup-compatibility/2006">
          <mc:Choice Requires="x14">
            <control shapeId="17503" r:id="rId97" name="Option Button 95">
              <controlPr defaultSize="0" autoFill="0" autoLine="0" autoPict="0">
                <anchor moveWithCells="1">
                  <from>
                    <xdr:col>6</xdr:col>
                    <xdr:colOff>533400</xdr:colOff>
                    <xdr:row>32</xdr:row>
                    <xdr:rowOff>666750</xdr:rowOff>
                  </from>
                  <to>
                    <xdr:col>6</xdr:col>
                    <xdr:colOff>1552575</xdr:colOff>
                    <xdr:row>32</xdr:row>
                    <xdr:rowOff>876300</xdr:rowOff>
                  </to>
                </anchor>
              </controlPr>
            </control>
          </mc:Choice>
        </mc:AlternateContent>
        <mc:AlternateContent xmlns:mc="http://schemas.openxmlformats.org/markup-compatibility/2006">
          <mc:Choice Requires="x14">
            <control shapeId="17504" r:id="rId98" name="Option Button 96">
              <controlPr defaultSize="0" autoFill="0" autoLine="0" autoPict="0">
                <anchor moveWithCells="1">
                  <from>
                    <xdr:col>6</xdr:col>
                    <xdr:colOff>542925</xdr:colOff>
                    <xdr:row>32</xdr:row>
                    <xdr:rowOff>847725</xdr:rowOff>
                  </from>
                  <to>
                    <xdr:col>6</xdr:col>
                    <xdr:colOff>1562100</xdr:colOff>
                    <xdr:row>32</xdr:row>
                    <xdr:rowOff>1057275</xdr:rowOff>
                  </to>
                </anchor>
              </controlPr>
            </control>
          </mc:Choice>
        </mc:AlternateContent>
        <mc:AlternateContent xmlns:mc="http://schemas.openxmlformats.org/markup-compatibility/2006">
          <mc:Choice Requires="x14">
            <control shapeId="17505" r:id="rId99" name="Group Box 97">
              <controlPr defaultSize="0" autoFill="0" autoPict="0">
                <anchor moveWithCells="1">
                  <from>
                    <xdr:col>6</xdr:col>
                    <xdr:colOff>95250</xdr:colOff>
                    <xdr:row>33</xdr:row>
                    <xdr:rowOff>76200</xdr:rowOff>
                  </from>
                  <to>
                    <xdr:col>6</xdr:col>
                    <xdr:colOff>1752600</xdr:colOff>
                    <xdr:row>33</xdr:row>
                    <xdr:rowOff>1095375</xdr:rowOff>
                  </to>
                </anchor>
              </controlPr>
            </control>
          </mc:Choice>
        </mc:AlternateContent>
        <mc:AlternateContent xmlns:mc="http://schemas.openxmlformats.org/markup-compatibility/2006">
          <mc:Choice Requires="x14">
            <control shapeId="17506" r:id="rId100" name="Option Button 98">
              <controlPr defaultSize="0" autoFill="0" autoLine="0" autoPict="0">
                <anchor moveWithCells="1">
                  <from>
                    <xdr:col>6</xdr:col>
                    <xdr:colOff>523875</xdr:colOff>
                    <xdr:row>33</xdr:row>
                    <xdr:rowOff>152400</xdr:rowOff>
                  </from>
                  <to>
                    <xdr:col>6</xdr:col>
                    <xdr:colOff>1543050</xdr:colOff>
                    <xdr:row>33</xdr:row>
                    <xdr:rowOff>361950</xdr:rowOff>
                  </to>
                </anchor>
              </controlPr>
            </control>
          </mc:Choice>
        </mc:AlternateContent>
        <mc:AlternateContent xmlns:mc="http://schemas.openxmlformats.org/markup-compatibility/2006">
          <mc:Choice Requires="x14">
            <control shapeId="17507" r:id="rId101" name="Option Button 99">
              <controlPr defaultSize="0" autoFill="0" autoLine="0" autoPict="0">
                <anchor moveWithCells="1">
                  <from>
                    <xdr:col>6</xdr:col>
                    <xdr:colOff>523875</xdr:colOff>
                    <xdr:row>33</xdr:row>
                    <xdr:rowOff>314325</xdr:rowOff>
                  </from>
                  <to>
                    <xdr:col>6</xdr:col>
                    <xdr:colOff>1543050</xdr:colOff>
                    <xdr:row>33</xdr:row>
                    <xdr:rowOff>523875</xdr:rowOff>
                  </to>
                </anchor>
              </controlPr>
            </control>
          </mc:Choice>
        </mc:AlternateContent>
        <mc:AlternateContent xmlns:mc="http://schemas.openxmlformats.org/markup-compatibility/2006">
          <mc:Choice Requires="x14">
            <control shapeId="17508" r:id="rId102" name="Option Button 100">
              <controlPr defaultSize="0" autoFill="0" autoLine="0" autoPict="0">
                <anchor moveWithCells="1">
                  <from>
                    <xdr:col>6</xdr:col>
                    <xdr:colOff>533400</xdr:colOff>
                    <xdr:row>33</xdr:row>
                    <xdr:rowOff>485775</xdr:rowOff>
                  </from>
                  <to>
                    <xdr:col>6</xdr:col>
                    <xdr:colOff>1552575</xdr:colOff>
                    <xdr:row>33</xdr:row>
                    <xdr:rowOff>695325</xdr:rowOff>
                  </to>
                </anchor>
              </controlPr>
            </control>
          </mc:Choice>
        </mc:AlternateContent>
        <mc:AlternateContent xmlns:mc="http://schemas.openxmlformats.org/markup-compatibility/2006">
          <mc:Choice Requires="x14">
            <control shapeId="17509" r:id="rId103" name="Option Button 101">
              <controlPr defaultSize="0" autoFill="0" autoLine="0" autoPict="0">
                <anchor moveWithCells="1">
                  <from>
                    <xdr:col>6</xdr:col>
                    <xdr:colOff>533400</xdr:colOff>
                    <xdr:row>33</xdr:row>
                    <xdr:rowOff>666750</xdr:rowOff>
                  </from>
                  <to>
                    <xdr:col>6</xdr:col>
                    <xdr:colOff>1552575</xdr:colOff>
                    <xdr:row>33</xdr:row>
                    <xdr:rowOff>876300</xdr:rowOff>
                  </to>
                </anchor>
              </controlPr>
            </control>
          </mc:Choice>
        </mc:AlternateContent>
        <mc:AlternateContent xmlns:mc="http://schemas.openxmlformats.org/markup-compatibility/2006">
          <mc:Choice Requires="x14">
            <control shapeId="17510" r:id="rId104" name="Option Button 102">
              <controlPr defaultSize="0" autoFill="0" autoLine="0" autoPict="0">
                <anchor moveWithCells="1">
                  <from>
                    <xdr:col>6</xdr:col>
                    <xdr:colOff>542925</xdr:colOff>
                    <xdr:row>33</xdr:row>
                    <xdr:rowOff>847725</xdr:rowOff>
                  </from>
                  <to>
                    <xdr:col>6</xdr:col>
                    <xdr:colOff>1562100</xdr:colOff>
                    <xdr:row>33</xdr:row>
                    <xdr:rowOff>1057275</xdr:rowOff>
                  </to>
                </anchor>
              </controlPr>
            </control>
          </mc:Choice>
        </mc:AlternateContent>
        <mc:AlternateContent xmlns:mc="http://schemas.openxmlformats.org/markup-compatibility/2006">
          <mc:Choice Requires="x14">
            <control shapeId="17511" r:id="rId105" name="Group Box 103">
              <controlPr defaultSize="0" autoFill="0" autoPict="0">
                <anchor moveWithCells="1">
                  <from>
                    <xdr:col>6</xdr:col>
                    <xdr:colOff>95250</xdr:colOff>
                    <xdr:row>34</xdr:row>
                    <xdr:rowOff>76200</xdr:rowOff>
                  </from>
                  <to>
                    <xdr:col>6</xdr:col>
                    <xdr:colOff>1752600</xdr:colOff>
                    <xdr:row>34</xdr:row>
                    <xdr:rowOff>1095375</xdr:rowOff>
                  </to>
                </anchor>
              </controlPr>
            </control>
          </mc:Choice>
        </mc:AlternateContent>
        <mc:AlternateContent xmlns:mc="http://schemas.openxmlformats.org/markup-compatibility/2006">
          <mc:Choice Requires="x14">
            <control shapeId="17512" r:id="rId106" name="Option Button 104">
              <controlPr defaultSize="0" autoFill="0" autoLine="0" autoPict="0">
                <anchor moveWithCells="1">
                  <from>
                    <xdr:col>6</xdr:col>
                    <xdr:colOff>523875</xdr:colOff>
                    <xdr:row>34</xdr:row>
                    <xdr:rowOff>152400</xdr:rowOff>
                  </from>
                  <to>
                    <xdr:col>6</xdr:col>
                    <xdr:colOff>1543050</xdr:colOff>
                    <xdr:row>34</xdr:row>
                    <xdr:rowOff>361950</xdr:rowOff>
                  </to>
                </anchor>
              </controlPr>
            </control>
          </mc:Choice>
        </mc:AlternateContent>
        <mc:AlternateContent xmlns:mc="http://schemas.openxmlformats.org/markup-compatibility/2006">
          <mc:Choice Requires="x14">
            <control shapeId="17513" r:id="rId107" name="Option Button 105">
              <controlPr defaultSize="0" autoFill="0" autoLine="0" autoPict="0">
                <anchor moveWithCells="1">
                  <from>
                    <xdr:col>6</xdr:col>
                    <xdr:colOff>523875</xdr:colOff>
                    <xdr:row>34</xdr:row>
                    <xdr:rowOff>314325</xdr:rowOff>
                  </from>
                  <to>
                    <xdr:col>6</xdr:col>
                    <xdr:colOff>1543050</xdr:colOff>
                    <xdr:row>34</xdr:row>
                    <xdr:rowOff>523875</xdr:rowOff>
                  </to>
                </anchor>
              </controlPr>
            </control>
          </mc:Choice>
        </mc:AlternateContent>
        <mc:AlternateContent xmlns:mc="http://schemas.openxmlformats.org/markup-compatibility/2006">
          <mc:Choice Requires="x14">
            <control shapeId="17514" r:id="rId108" name="Option Button 106">
              <controlPr defaultSize="0" autoFill="0" autoLine="0" autoPict="0">
                <anchor moveWithCells="1">
                  <from>
                    <xdr:col>6</xdr:col>
                    <xdr:colOff>533400</xdr:colOff>
                    <xdr:row>34</xdr:row>
                    <xdr:rowOff>485775</xdr:rowOff>
                  </from>
                  <to>
                    <xdr:col>6</xdr:col>
                    <xdr:colOff>1552575</xdr:colOff>
                    <xdr:row>34</xdr:row>
                    <xdr:rowOff>695325</xdr:rowOff>
                  </to>
                </anchor>
              </controlPr>
            </control>
          </mc:Choice>
        </mc:AlternateContent>
        <mc:AlternateContent xmlns:mc="http://schemas.openxmlformats.org/markup-compatibility/2006">
          <mc:Choice Requires="x14">
            <control shapeId="17515" r:id="rId109" name="Option Button 107">
              <controlPr defaultSize="0" autoFill="0" autoLine="0" autoPict="0">
                <anchor moveWithCells="1">
                  <from>
                    <xdr:col>6</xdr:col>
                    <xdr:colOff>533400</xdr:colOff>
                    <xdr:row>34</xdr:row>
                    <xdr:rowOff>666750</xdr:rowOff>
                  </from>
                  <to>
                    <xdr:col>6</xdr:col>
                    <xdr:colOff>1552575</xdr:colOff>
                    <xdr:row>34</xdr:row>
                    <xdr:rowOff>876300</xdr:rowOff>
                  </to>
                </anchor>
              </controlPr>
            </control>
          </mc:Choice>
        </mc:AlternateContent>
        <mc:AlternateContent xmlns:mc="http://schemas.openxmlformats.org/markup-compatibility/2006">
          <mc:Choice Requires="x14">
            <control shapeId="17516" r:id="rId110" name="Option Button 108">
              <controlPr defaultSize="0" autoFill="0" autoLine="0" autoPict="0">
                <anchor moveWithCells="1">
                  <from>
                    <xdr:col>6</xdr:col>
                    <xdr:colOff>542925</xdr:colOff>
                    <xdr:row>34</xdr:row>
                    <xdr:rowOff>847725</xdr:rowOff>
                  </from>
                  <to>
                    <xdr:col>6</xdr:col>
                    <xdr:colOff>1562100</xdr:colOff>
                    <xdr:row>34</xdr:row>
                    <xdr:rowOff>1057275</xdr:rowOff>
                  </to>
                </anchor>
              </controlPr>
            </control>
          </mc:Choice>
        </mc:AlternateContent>
        <mc:AlternateContent xmlns:mc="http://schemas.openxmlformats.org/markup-compatibility/2006">
          <mc:Choice Requires="x14">
            <control shapeId="17517" r:id="rId111" name="Group Box 109">
              <controlPr defaultSize="0" autoFill="0" autoPict="0">
                <anchor moveWithCells="1">
                  <from>
                    <xdr:col>6</xdr:col>
                    <xdr:colOff>95250</xdr:colOff>
                    <xdr:row>25</xdr:row>
                    <xdr:rowOff>76200</xdr:rowOff>
                  </from>
                  <to>
                    <xdr:col>6</xdr:col>
                    <xdr:colOff>1752600</xdr:colOff>
                    <xdr:row>25</xdr:row>
                    <xdr:rowOff>1095375</xdr:rowOff>
                  </to>
                </anchor>
              </controlPr>
            </control>
          </mc:Choice>
        </mc:AlternateContent>
        <mc:AlternateContent xmlns:mc="http://schemas.openxmlformats.org/markup-compatibility/2006">
          <mc:Choice Requires="x14">
            <control shapeId="17518" r:id="rId112" name="Option Button 110">
              <controlPr defaultSize="0" autoFill="0" autoLine="0" autoPict="0">
                <anchor moveWithCells="1">
                  <from>
                    <xdr:col>6</xdr:col>
                    <xdr:colOff>523875</xdr:colOff>
                    <xdr:row>25</xdr:row>
                    <xdr:rowOff>152400</xdr:rowOff>
                  </from>
                  <to>
                    <xdr:col>6</xdr:col>
                    <xdr:colOff>1543050</xdr:colOff>
                    <xdr:row>25</xdr:row>
                    <xdr:rowOff>361950</xdr:rowOff>
                  </to>
                </anchor>
              </controlPr>
            </control>
          </mc:Choice>
        </mc:AlternateContent>
        <mc:AlternateContent xmlns:mc="http://schemas.openxmlformats.org/markup-compatibility/2006">
          <mc:Choice Requires="x14">
            <control shapeId="17519" r:id="rId113" name="Option Button 111">
              <controlPr defaultSize="0" autoFill="0" autoLine="0" autoPict="0">
                <anchor moveWithCells="1">
                  <from>
                    <xdr:col>6</xdr:col>
                    <xdr:colOff>523875</xdr:colOff>
                    <xdr:row>25</xdr:row>
                    <xdr:rowOff>314325</xdr:rowOff>
                  </from>
                  <to>
                    <xdr:col>6</xdr:col>
                    <xdr:colOff>1543050</xdr:colOff>
                    <xdr:row>25</xdr:row>
                    <xdr:rowOff>523875</xdr:rowOff>
                  </to>
                </anchor>
              </controlPr>
            </control>
          </mc:Choice>
        </mc:AlternateContent>
        <mc:AlternateContent xmlns:mc="http://schemas.openxmlformats.org/markup-compatibility/2006">
          <mc:Choice Requires="x14">
            <control shapeId="17520" r:id="rId114" name="Option Button 112">
              <controlPr defaultSize="0" autoFill="0" autoLine="0" autoPict="0">
                <anchor moveWithCells="1">
                  <from>
                    <xdr:col>6</xdr:col>
                    <xdr:colOff>533400</xdr:colOff>
                    <xdr:row>25</xdr:row>
                    <xdr:rowOff>485775</xdr:rowOff>
                  </from>
                  <to>
                    <xdr:col>6</xdr:col>
                    <xdr:colOff>1552575</xdr:colOff>
                    <xdr:row>25</xdr:row>
                    <xdr:rowOff>695325</xdr:rowOff>
                  </to>
                </anchor>
              </controlPr>
            </control>
          </mc:Choice>
        </mc:AlternateContent>
        <mc:AlternateContent xmlns:mc="http://schemas.openxmlformats.org/markup-compatibility/2006">
          <mc:Choice Requires="x14">
            <control shapeId="17521" r:id="rId115" name="Option Button 113">
              <controlPr defaultSize="0" autoFill="0" autoLine="0" autoPict="0">
                <anchor moveWithCells="1">
                  <from>
                    <xdr:col>6</xdr:col>
                    <xdr:colOff>533400</xdr:colOff>
                    <xdr:row>25</xdr:row>
                    <xdr:rowOff>666750</xdr:rowOff>
                  </from>
                  <to>
                    <xdr:col>6</xdr:col>
                    <xdr:colOff>1552575</xdr:colOff>
                    <xdr:row>25</xdr:row>
                    <xdr:rowOff>876300</xdr:rowOff>
                  </to>
                </anchor>
              </controlPr>
            </control>
          </mc:Choice>
        </mc:AlternateContent>
        <mc:AlternateContent xmlns:mc="http://schemas.openxmlformats.org/markup-compatibility/2006">
          <mc:Choice Requires="x14">
            <control shapeId="17522" r:id="rId116" name="Option Button 114">
              <controlPr defaultSize="0" autoFill="0" autoLine="0" autoPict="0">
                <anchor moveWithCells="1">
                  <from>
                    <xdr:col>6</xdr:col>
                    <xdr:colOff>542925</xdr:colOff>
                    <xdr:row>25</xdr:row>
                    <xdr:rowOff>847725</xdr:rowOff>
                  </from>
                  <to>
                    <xdr:col>6</xdr:col>
                    <xdr:colOff>1562100</xdr:colOff>
                    <xdr:row>25</xdr:row>
                    <xdr:rowOff>1057275</xdr:rowOff>
                  </to>
                </anchor>
              </controlPr>
            </control>
          </mc:Choice>
        </mc:AlternateContent>
        <mc:AlternateContent xmlns:mc="http://schemas.openxmlformats.org/markup-compatibility/2006">
          <mc:Choice Requires="x14">
            <control shapeId="17523" r:id="rId117" name="Group Box 115">
              <controlPr defaultSize="0" autoFill="0" autoPict="0">
                <anchor moveWithCells="1">
                  <from>
                    <xdr:col>6</xdr:col>
                    <xdr:colOff>95250</xdr:colOff>
                    <xdr:row>26</xdr:row>
                    <xdr:rowOff>76200</xdr:rowOff>
                  </from>
                  <to>
                    <xdr:col>6</xdr:col>
                    <xdr:colOff>1752600</xdr:colOff>
                    <xdr:row>26</xdr:row>
                    <xdr:rowOff>1095375</xdr:rowOff>
                  </to>
                </anchor>
              </controlPr>
            </control>
          </mc:Choice>
        </mc:AlternateContent>
        <mc:AlternateContent xmlns:mc="http://schemas.openxmlformats.org/markup-compatibility/2006">
          <mc:Choice Requires="x14">
            <control shapeId="17524" r:id="rId118" name="Option Button 116">
              <controlPr defaultSize="0" autoFill="0" autoLine="0" autoPict="0">
                <anchor moveWithCells="1">
                  <from>
                    <xdr:col>6</xdr:col>
                    <xdr:colOff>523875</xdr:colOff>
                    <xdr:row>26</xdr:row>
                    <xdr:rowOff>152400</xdr:rowOff>
                  </from>
                  <to>
                    <xdr:col>6</xdr:col>
                    <xdr:colOff>1543050</xdr:colOff>
                    <xdr:row>26</xdr:row>
                    <xdr:rowOff>361950</xdr:rowOff>
                  </to>
                </anchor>
              </controlPr>
            </control>
          </mc:Choice>
        </mc:AlternateContent>
        <mc:AlternateContent xmlns:mc="http://schemas.openxmlformats.org/markup-compatibility/2006">
          <mc:Choice Requires="x14">
            <control shapeId="17525" r:id="rId119" name="Option Button 117">
              <controlPr defaultSize="0" autoFill="0" autoLine="0" autoPict="0">
                <anchor moveWithCells="1">
                  <from>
                    <xdr:col>6</xdr:col>
                    <xdr:colOff>523875</xdr:colOff>
                    <xdr:row>26</xdr:row>
                    <xdr:rowOff>314325</xdr:rowOff>
                  </from>
                  <to>
                    <xdr:col>6</xdr:col>
                    <xdr:colOff>1543050</xdr:colOff>
                    <xdr:row>26</xdr:row>
                    <xdr:rowOff>523875</xdr:rowOff>
                  </to>
                </anchor>
              </controlPr>
            </control>
          </mc:Choice>
        </mc:AlternateContent>
        <mc:AlternateContent xmlns:mc="http://schemas.openxmlformats.org/markup-compatibility/2006">
          <mc:Choice Requires="x14">
            <control shapeId="17526" r:id="rId120" name="Option Button 118">
              <controlPr defaultSize="0" autoFill="0" autoLine="0" autoPict="0">
                <anchor moveWithCells="1">
                  <from>
                    <xdr:col>6</xdr:col>
                    <xdr:colOff>533400</xdr:colOff>
                    <xdr:row>26</xdr:row>
                    <xdr:rowOff>485775</xdr:rowOff>
                  </from>
                  <to>
                    <xdr:col>6</xdr:col>
                    <xdr:colOff>1552575</xdr:colOff>
                    <xdr:row>26</xdr:row>
                    <xdr:rowOff>695325</xdr:rowOff>
                  </to>
                </anchor>
              </controlPr>
            </control>
          </mc:Choice>
        </mc:AlternateContent>
        <mc:AlternateContent xmlns:mc="http://schemas.openxmlformats.org/markup-compatibility/2006">
          <mc:Choice Requires="x14">
            <control shapeId="17527" r:id="rId121" name="Option Button 119">
              <controlPr defaultSize="0" autoFill="0" autoLine="0" autoPict="0">
                <anchor moveWithCells="1">
                  <from>
                    <xdr:col>6</xdr:col>
                    <xdr:colOff>533400</xdr:colOff>
                    <xdr:row>26</xdr:row>
                    <xdr:rowOff>666750</xdr:rowOff>
                  </from>
                  <to>
                    <xdr:col>6</xdr:col>
                    <xdr:colOff>1552575</xdr:colOff>
                    <xdr:row>26</xdr:row>
                    <xdr:rowOff>876300</xdr:rowOff>
                  </to>
                </anchor>
              </controlPr>
            </control>
          </mc:Choice>
        </mc:AlternateContent>
        <mc:AlternateContent xmlns:mc="http://schemas.openxmlformats.org/markup-compatibility/2006">
          <mc:Choice Requires="x14">
            <control shapeId="17528" r:id="rId122" name="Option Button 120">
              <controlPr defaultSize="0" autoFill="0" autoLine="0" autoPict="0">
                <anchor moveWithCells="1">
                  <from>
                    <xdr:col>6</xdr:col>
                    <xdr:colOff>542925</xdr:colOff>
                    <xdr:row>26</xdr:row>
                    <xdr:rowOff>847725</xdr:rowOff>
                  </from>
                  <to>
                    <xdr:col>6</xdr:col>
                    <xdr:colOff>1562100</xdr:colOff>
                    <xdr:row>26</xdr:row>
                    <xdr:rowOff>1057275</xdr:rowOff>
                  </to>
                </anchor>
              </controlPr>
            </control>
          </mc:Choice>
        </mc:AlternateContent>
        <mc:AlternateContent xmlns:mc="http://schemas.openxmlformats.org/markup-compatibility/2006">
          <mc:Choice Requires="x14">
            <control shapeId="17529" r:id="rId123" name="Group Box 121">
              <controlPr defaultSize="0" autoFill="0" autoPict="0">
                <anchor moveWithCells="1">
                  <from>
                    <xdr:col>6</xdr:col>
                    <xdr:colOff>95250</xdr:colOff>
                    <xdr:row>27</xdr:row>
                    <xdr:rowOff>76200</xdr:rowOff>
                  </from>
                  <to>
                    <xdr:col>6</xdr:col>
                    <xdr:colOff>1752600</xdr:colOff>
                    <xdr:row>27</xdr:row>
                    <xdr:rowOff>1095375</xdr:rowOff>
                  </to>
                </anchor>
              </controlPr>
            </control>
          </mc:Choice>
        </mc:AlternateContent>
        <mc:AlternateContent xmlns:mc="http://schemas.openxmlformats.org/markup-compatibility/2006">
          <mc:Choice Requires="x14">
            <control shapeId="17530" r:id="rId124" name="Option Button 122">
              <controlPr defaultSize="0" autoFill="0" autoLine="0" autoPict="0">
                <anchor moveWithCells="1">
                  <from>
                    <xdr:col>6</xdr:col>
                    <xdr:colOff>523875</xdr:colOff>
                    <xdr:row>27</xdr:row>
                    <xdr:rowOff>152400</xdr:rowOff>
                  </from>
                  <to>
                    <xdr:col>6</xdr:col>
                    <xdr:colOff>1543050</xdr:colOff>
                    <xdr:row>27</xdr:row>
                    <xdr:rowOff>361950</xdr:rowOff>
                  </to>
                </anchor>
              </controlPr>
            </control>
          </mc:Choice>
        </mc:AlternateContent>
        <mc:AlternateContent xmlns:mc="http://schemas.openxmlformats.org/markup-compatibility/2006">
          <mc:Choice Requires="x14">
            <control shapeId="17531" r:id="rId125" name="Option Button 123">
              <controlPr defaultSize="0" autoFill="0" autoLine="0" autoPict="0">
                <anchor moveWithCells="1">
                  <from>
                    <xdr:col>6</xdr:col>
                    <xdr:colOff>523875</xdr:colOff>
                    <xdr:row>27</xdr:row>
                    <xdr:rowOff>314325</xdr:rowOff>
                  </from>
                  <to>
                    <xdr:col>6</xdr:col>
                    <xdr:colOff>1543050</xdr:colOff>
                    <xdr:row>27</xdr:row>
                    <xdr:rowOff>523875</xdr:rowOff>
                  </to>
                </anchor>
              </controlPr>
            </control>
          </mc:Choice>
        </mc:AlternateContent>
        <mc:AlternateContent xmlns:mc="http://schemas.openxmlformats.org/markup-compatibility/2006">
          <mc:Choice Requires="x14">
            <control shapeId="17532" r:id="rId126" name="Option Button 124">
              <controlPr defaultSize="0" autoFill="0" autoLine="0" autoPict="0">
                <anchor moveWithCells="1">
                  <from>
                    <xdr:col>6</xdr:col>
                    <xdr:colOff>533400</xdr:colOff>
                    <xdr:row>27</xdr:row>
                    <xdr:rowOff>485775</xdr:rowOff>
                  </from>
                  <to>
                    <xdr:col>6</xdr:col>
                    <xdr:colOff>1552575</xdr:colOff>
                    <xdr:row>27</xdr:row>
                    <xdr:rowOff>695325</xdr:rowOff>
                  </to>
                </anchor>
              </controlPr>
            </control>
          </mc:Choice>
        </mc:AlternateContent>
        <mc:AlternateContent xmlns:mc="http://schemas.openxmlformats.org/markup-compatibility/2006">
          <mc:Choice Requires="x14">
            <control shapeId="17533" r:id="rId127" name="Option Button 125">
              <controlPr defaultSize="0" autoFill="0" autoLine="0" autoPict="0">
                <anchor moveWithCells="1">
                  <from>
                    <xdr:col>6</xdr:col>
                    <xdr:colOff>533400</xdr:colOff>
                    <xdr:row>27</xdr:row>
                    <xdr:rowOff>666750</xdr:rowOff>
                  </from>
                  <to>
                    <xdr:col>6</xdr:col>
                    <xdr:colOff>1552575</xdr:colOff>
                    <xdr:row>27</xdr:row>
                    <xdr:rowOff>876300</xdr:rowOff>
                  </to>
                </anchor>
              </controlPr>
            </control>
          </mc:Choice>
        </mc:AlternateContent>
        <mc:AlternateContent xmlns:mc="http://schemas.openxmlformats.org/markup-compatibility/2006">
          <mc:Choice Requires="x14">
            <control shapeId="17534" r:id="rId128" name="Option Button 126">
              <controlPr defaultSize="0" autoFill="0" autoLine="0" autoPict="0">
                <anchor moveWithCells="1">
                  <from>
                    <xdr:col>6</xdr:col>
                    <xdr:colOff>542925</xdr:colOff>
                    <xdr:row>27</xdr:row>
                    <xdr:rowOff>847725</xdr:rowOff>
                  </from>
                  <to>
                    <xdr:col>6</xdr:col>
                    <xdr:colOff>1562100</xdr:colOff>
                    <xdr:row>27</xdr:row>
                    <xdr:rowOff>1057275</xdr:rowOff>
                  </to>
                </anchor>
              </controlPr>
            </control>
          </mc:Choice>
        </mc:AlternateContent>
        <mc:AlternateContent xmlns:mc="http://schemas.openxmlformats.org/markup-compatibility/2006">
          <mc:Choice Requires="x14">
            <control shapeId="17535" r:id="rId129" name="Group Box 127">
              <controlPr defaultSize="0" autoFill="0" autoPict="0">
                <anchor moveWithCells="1">
                  <from>
                    <xdr:col>6</xdr:col>
                    <xdr:colOff>95250</xdr:colOff>
                    <xdr:row>28</xdr:row>
                    <xdr:rowOff>76200</xdr:rowOff>
                  </from>
                  <to>
                    <xdr:col>6</xdr:col>
                    <xdr:colOff>1752600</xdr:colOff>
                    <xdr:row>28</xdr:row>
                    <xdr:rowOff>1095375</xdr:rowOff>
                  </to>
                </anchor>
              </controlPr>
            </control>
          </mc:Choice>
        </mc:AlternateContent>
        <mc:AlternateContent xmlns:mc="http://schemas.openxmlformats.org/markup-compatibility/2006">
          <mc:Choice Requires="x14">
            <control shapeId="17536" r:id="rId130" name="Option Button 128">
              <controlPr defaultSize="0" autoFill="0" autoLine="0" autoPict="0">
                <anchor moveWithCells="1">
                  <from>
                    <xdr:col>6</xdr:col>
                    <xdr:colOff>523875</xdr:colOff>
                    <xdr:row>28</xdr:row>
                    <xdr:rowOff>152400</xdr:rowOff>
                  </from>
                  <to>
                    <xdr:col>6</xdr:col>
                    <xdr:colOff>1543050</xdr:colOff>
                    <xdr:row>28</xdr:row>
                    <xdr:rowOff>361950</xdr:rowOff>
                  </to>
                </anchor>
              </controlPr>
            </control>
          </mc:Choice>
        </mc:AlternateContent>
        <mc:AlternateContent xmlns:mc="http://schemas.openxmlformats.org/markup-compatibility/2006">
          <mc:Choice Requires="x14">
            <control shapeId="17537" r:id="rId131" name="Option Button 129">
              <controlPr defaultSize="0" autoFill="0" autoLine="0" autoPict="0">
                <anchor moveWithCells="1">
                  <from>
                    <xdr:col>6</xdr:col>
                    <xdr:colOff>523875</xdr:colOff>
                    <xdr:row>28</xdr:row>
                    <xdr:rowOff>314325</xdr:rowOff>
                  </from>
                  <to>
                    <xdr:col>6</xdr:col>
                    <xdr:colOff>1543050</xdr:colOff>
                    <xdr:row>28</xdr:row>
                    <xdr:rowOff>523875</xdr:rowOff>
                  </to>
                </anchor>
              </controlPr>
            </control>
          </mc:Choice>
        </mc:AlternateContent>
        <mc:AlternateContent xmlns:mc="http://schemas.openxmlformats.org/markup-compatibility/2006">
          <mc:Choice Requires="x14">
            <control shapeId="17538" r:id="rId132" name="Option Button 130">
              <controlPr defaultSize="0" autoFill="0" autoLine="0" autoPict="0">
                <anchor moveWithCells="1">
                  <from>
                    <xdr:col>6</xdr:col>
                    <xdr:colOff>533400</xdr:colOff>
                    <xdr:row>28</xdr:row>
                    <xdr:rowOff>485775</xdr:rowOff>
                  </from>
                  <to>
                    <xdr:col>6</xdr:col>
                    <xdr:colOff>1552575</xdr:colOff>
                    <xdr:row>28</xdr:row>
                    <xdr:rowOff>695325</xdr:rowOff>
                  </to>
                </anchor>
              </controlPr>
            </control>
          </mc:Choice>
        </mc:AlternateContent>
        <mc:AlternateContent xmlns:mc="http://schemas.openxmlformats.org/markup-compatibility/2006">
          <mc:Choice Requires="x14">
            <control shapeId="17539" r:id="rId133" name="Option Button 131">
              <controlPr defaultSize="0" autoFill="0" autoLine="0" autoPict="0">
                <anchor moveWithCells="1">
                  <from>
                    <xdr:col>6</xdr:col>
                    <xdr:colOff>533400</xdr:colOff>
                    <xdr:row>28</xdr:row>
                    <xdr:rowOff>666750</xdr:rowOff>
                  </from>
                  <to>
                    <xdr:col>6</xdr:col>
                    <xdr:colOff>1552575</xdr:colOff>
                    <xdr:row>28</xdr:row>
                    <xdr:rowOff>876300</xdr:rowOff>
                  </to>
                </anchor>
              </controlPr>
            </control>
          </mc:Choice>
        </mc:AlternateContent>
        <mc:AlternateContent xmlns:mc="http://schemas.openxmlformats.org/markup-compatibility/2006">
          <mc:Choice Requires="x14">
            <control shapeId="17540" r:id="rId134" name="Option Button 132">
              <controlPr defaultSize="0" autoFill="0" autoLine="0" autoPict="0">
                <anchor moveWithCells="1">
                  <from>
                    <xdr:col>6</xdr:col>
                    <xdr:colOff>542925</xdr:colOff>
                    <xdr:row>28</xdr:row>
                    <xdr:rowOff>847725</xdr:rowOff>
                  </from>
                  <to>
                    <xdr:col>6</xdr:col>
                    <xdr:colOff>1562100</xdr:colOff>
                    <xdr:row>28</xdr:row>
                    <xdr:rowOff>1057275</xdr:rowOff>
                  </to>
                </anchor>
              </controlPr>
            </control>
          </mc:Choice>
        </mc:AlternateContent>
        <mc:AlternateContent xmlns:mc="http://schemas.openxmlformats.org/markup-compatibility/2006">
          <mc:Choice Requires="x14">
            <control shapeId="17541" r:id="rId135" name="Group Box 133">
              <controlPr defaultSize="0" autoFill="0" autoPict="0">
                <anchor moveWithCells="1">
                  <from>
                    <xdr:col>6</xdr:col>
                    <xdr:colOff>95250</xdr:colOff>
                    <xdr:row>19</xdr:row>
                    <xdr:rowOff>76200</xdr:rowOff>
                  </from>
                  <to>
                    <xdr:col>6</xdr:col>
                    <xdr:colOff>1752600</xdr:colOff>
                    <xdr:row>19</xdr:row>
                    <xdr:rowOff>1095375</xdr:rowOff>
                  </to>
                </anchor>
              </controlPr>
            </control>
          </mc:Choice>
        </mc:AlternateContent>
        <mc:AlternateContent xmlns:mc="http://schemas.openxmlformats.org/markup-compatibility/2006">
          <mc:Choice Requires="x14">
            <control shapeId="17542" r:id="rId136" name="Option Button 134">
              <controlPr defaultSize="0" autoFill="0" autoLine="0" autoPict="0">
                <anchor moveWithCells="1">
                  <from>
                    <xdr:col>6</xdr:col>
                    <xdr:colOff>523875</xdr:colOff>
                    <xdr:row>19</xdr:row>
                    <xdr:rowOff>152400</xdr:rowOff>
                  </from>
                  <to>
                    <xdr:col>6</xdr:col>
                    <xdr:colOff>1543050</xdr:colOff>
                    <xdr:row>19</xdr:row>
                    <xdr:rowOff>361950</xdr:rowOff>
                  </to>
                </anchor>
              </controlPr>
            </control>
          </mc:Choice>
        </mc:AlternateContent>
        <mc:AlternateContent xmlns:mc="http://schemas.openxmlformats.org/markup-compatibility/2006">
          <mc:Choice Requires="x14">
            <control shapeId="17543" r:id="rId137" name="Option Button 135">
              <controlPr defaultSize="0" autoFill="0" autoLine="0" autoPict="0">
                <anchor moveWithCells="1">
                  <from>
                    <xdr:col>6</xdr:col>
                    <xdr:colOff>523875</xdr:colOff>
                    <xdr:row>19</xdr:row>
                    <xdr:rowOff>314325</xdr:rowOff>
                  </from>
                  <to>
                    <xdr:col>6</xdr:col>
                    <xdr:colOff>1543050</xdr:colOff>
                    <xdr:row>19</xdr:row>
                    <xdr:rowOff>523875</xdr:rowOff>
                  </to>
                </anchor>
              </controlPr>
            </control>
          </mc:Choice>
        </mc:AlternateContent>
        <mc:AlternateContent xmlns:mc="http://schemas.openxmlformats.org/markup-compatibility/2006">
          <mc:Choice Requires="x14">
            <control shapeId="17544" r:id="rId138" name="Option Button 136">
              <controlPr defaultSize="0" autoFill="0" autoLine="0" autoPict="0">
                <anchor moveWithCells="1">
                  <from>
                    <xdr:col>6</xdr:col>
                    <xdr:colOff>533400</xdr:colOff>
                    <xdr:row>19</xdr:row>
                    <xdr:rowOff>485775</xdr:rowOff>
                  </from>
                  <to>
                    <xdr:col>6</xdr:col>
                    <xdr:colOff>1552575</xdr:colOff>
                    <xdr:row>19</xdr:row>
                    <xdr:rowOff>695325</xdr:rowOff>
                  </to>
                </anchor>
              </controlPr>
            </control>
          </mc:Choice>
        </mc:AlternateContent>
        <mc:AlternateContent xmlns:mc="http://schemas.openxmlformats.org/markup-compatibility/2006">
          <mc:Choice Requires="x14">
            <control shapeId="17545" r:id="rId139" name="Option Button 137">
              <controlPr defaultSize="0" autoFill="0" autoLine="0" autoPict="0">
                <anchor moveWithCells="1">
                  <from>
                    <xdr:col>6</xdr:col>
                    <xdr:colOff>533400</xdr:colOff>
                    <xdr:row>19</xdr:row>
                    <xdr:rowOff>666750</xdr:rowOff>
                  </from>
                  <to>
                    <xdr:col>6</xdr:col>
                    <xdr:colOff>1552575</xdr:colOff>
                    <xdr:row>19</xdr:row>
                    <xdr:rowOff>876300</xdr:rowOff>
                  </to>
                </anchor>
              </controlPr>
            </control>
          </mc:Choice>
        </mc:AlternateContent>
        <mc:AlternateContent xmlns:mc="http://schemas.openxmlformats.org/markup-compatibility/2006">
          <mc:Choice Requires="x14">
            <control shapeId="17546" r:id="rId140" name="Option Button 138">
              <controlPr defaultSize="0" autoFill="0" autoLine="0" autoPict="0">
                <anchor moveWithCells="1">
                  <from>
                    <xdr:col>6</xdr:col>
                    <xdr:colOff>542925</xdr:colOff>
                    <xdr:row>19</xdr:row>
                    <xdr:rowOff>847725</xdr:rowOff>
                  </from>
                  <to>
                    <xdr:col>6</xdr:col>
                    <xdr:colOff>1562100</xdr:colOff>
                    <xdr:row>19</xdr:row>
                    <xdr:rowOff>1057275</xdr:rowOff>
                  </to>
                </anchor>
              </controlPr>
            </control>
          </mc:Choice>
        </mc:AlternateContent>
        <mc:AlternateContent xmlns:mc="http://schemas.openxmlformats.org/markup-compatibility/2006">
          <mc:Choice Requires="x14">
            <control shapeId="17547" r:id="rId141" name="Group Box 139">
              <controlPr defaultSize="0" autoFill="0" autoPict="0">
                <anchor moveWithCells="1">
                  <from>
                    <xdr:col>6</xdr:col>
                    <xdr:colOff>95250</xdr:colOff>
                    <xdr:row>20</xdr:row>
                    <xdr:rowOff>76200</xdr:rowOff>
                  </from>
                  <to>
                    <xdr:col>6</xdr:col>
                    <xdr:colOff>1752600</xdr:colOff>
                    <xdr:row>20</xdr:row>
                    <xdr:rowOff>1095375</xdr:rowOff>
                  </to>
                </anchor>
              </controlPr>
            </control>
          </mc:Choice>
        </mc:AlternateContent>
        <mc:AlternateContent xmlns:mc="http://schemas.openxmlformats.org/markup-compatibility/2006">
          <mc:Choice Requires="x14">
            <control shapeId="17548" r:id="rId142" name="Option Button 140">
              <controlPr defaultSize="0" autoFill="0" autoLine="0" autoPict="0">
                <anchor moveWithCells="1">
                  <from>
                    <xdr:col>6</xdr:col>
                    <xdr:colOff>523875</xdr:colOff>
                    <xdr:row>20</xdr:row>
                    <xdr:rowOff>152400</xdr:rowOff>
                  </from>
                  <to>
                    <xdr:col>6</xdr:col>
                    <xdr:colOff>1543050</xdr:colOff>
                    <xdr:row>20</xdr:row>
                    <xdr:rowOff>361950</xdr:rowOff>
                  </to>
                </anchor>
              </controlPr>
            </control>
          </mc:Choice>
        </mc:AlternateContent>
        <mc:AlternateContent xmlns:mc="http://schemas.openxmlformats.org/markup-compatibility/2006">
          <mc:Choice Requires="x14">
            <control shapeId="17549" r:id="rId143" name="Option Button 141">
              <controlPr defaultSize="0" autoFill="0" autoLine="0" autoPict="0">
                <anchor moveWithCells="1">
                  <from>
                    <xdr:col>6</xdr:col>
                    <xdr:colOff>523875</xdr:colOff>
                    <xdr:row>20</xdr:row>
                    <xdr:rowOff>314325</xdr:rowOff>
                  </from>
                  <to>
                    <xdr:col>6</xdr:col>
                    <xdr:colOff>1543050</xdr:colOff>
                    <xdr:row>20</xdr:row>
                    <xdr:rowOff>523875</xdr:rowOff>
                  </to>
                </anchor>
              </controlPr>
            </control>
          </mc:Choice>
        </mc:AlternateContent>
        <mc:AlternateContent xmlns:mc="http://schemas.openxmlformats.org/markup-compatibility/2006">
          <mc:Choice Requires="x14">
            <control shapeId="17550" r:id="rId144" name="Option Button 142">
              <controlPr defaultSize="0" autoFill="0" autoLine="0" autoPict="0">
                <anchor moveWithCells="1">
                  <from>
                    <xdr:col>6</xdr:col>
                    <xdr:colOff>533400</xdr:colOff>
                    <xdr:row>20</xdr:row>
                    <xdr:rowOff>485775</xdr:rowOff>
                  </from>
                  <to>
                    <xdr:col>6</xdr:col>
                    <xdr:colOff>1552575</xdr:colOff>
                    <xdr:row>20</xdr:row>
                    <xdr:rowOff>695325</xdr:rowOff>
                  </to>
                </anchor>
              </controlPr>
            </control>
          </mc:Choice>
        </mc:AlternateContent>
        <mc:AlternateContent xmlns:mc="http://schemas.openxmlformats.org/markup-compatibility/2006">
          <mc:Choice Requires="x14">
            <control shapeId="17551" r:id="rId145" name="Option Button 143">
              <controlPr defaultSize="0" autoFill="0" autoLine="0" autoPict="0">
                <anchor moveWithCells="1">
                  <from>
                    <xdr:col>6</xdr:col>
                    <xdr:colOff>533400</xdr:colOff>
                    <xdr:row>20</xdr:row>
                    <xdr:rowOff>666750</xdr:rowOff>
                  </from>
                  <to>
                    <xdr:col>6</xdr:col>
                    <xdr:colOff>1552575</xdr:colOff>
                    <xdr:row>20</xdr:row>
                    <xdr:rowOff>876300</xdr:rowOff>
                  </to>
                </anchor>
              </controlPr>
            </control>
          </mc:Choice>
        </mc:AlternateContent>
        <mc:AlternateContent xmlns:mc="http://schemas.openxmlformats.org/markup-compatibility/2006">
          <mc:Choice Requires="x14">
            <control shapeId="17552" r:id="rId146" name="Option Button 144">
              <controlPr defaultSize="0" autoFill="0" autoLine="0" autoPict="0">
                <anchor moveWithCells="1">
                  <from>
                    <xdr:col>6</xdr:col>
                    <xdr:colOff>542925</xdr:colOff>
                    <xdr:row>20</xdr:row>
                    <xdr:rowOff>847725</xdr:rowOff>
                  </from>
                  <to>
                    <xdr:col>6</xdr:col>
                    <xdr:colOff>1562100</xdr:colOff>
                    <xdr:row>20</xdr:row>
                    <xdr:rowOff>1057275</xdr:rowOff>
                  </to>
                </anchor>
              </controlPr>
            </control>
          </mc:Choice>
        </mc:AlternateContent>
        <mc:AlternateContent xmlns:mc="http://schemas.openxmlformats.org/markup-compatibility/2006">
          <mc:Choice Requires="x14">
            <control shapeId="17553" r:id="rId147" name="Group Box 145">
              <controlPr defaultSize="0" autoFill="0" autoPict="0">
                <anchor moveWithCells="1">
                  <from>
                    <xdr:col>6</xdr:col>
                    <xdr:colOff>95250</xdr:colOff>
                    <xdr:row>21</xdr:row>
                    <xdr:rowOff>76200</xdr:rowOff>
                  </from>
                  <to>
                    <xdr:col>6</xdr:col>
                    <xdr:colOff>1752600</xdr:colOff>
                    <xdr:row>21</xdr:row>
                    <xdr:rowOff>1095375</xdr:rowOff>
                  </to>
                </anchor>
              </controlPr>
            </control>
          </mc:Choice>
        </mc:AlternateContent>
        <mc:AlternateContent xmlns:mc="http://schemas.openxmlformats.org/markup-compatibility/2006">
          <mc:Choice Requires="x14">
            <control shapeId="17554" r:id="rId148" name="Option Button 146">
              <controlPr defaultSize="0" autoFill="0" autoLine="0" autoPict="0">
                <anchor moveWithCells="1">
                  <from>
                    <xdr:col>6</xdr:col>
                    <xdr:colOff>523875</xdr:colOff>
                    <xdr:row>21</xdr:row>
                    <xdr:rowOff>152400</xdr:rowOff>
                  </from>
                  <to>
                    <xdr:col>6</xdr:col>
                    <xdr:colOff>1543050</xdr:colOff>
                    <xdr:row>21</xdr:row>
                    <xdr:rowOff>361950</xdr:rowOff>
                  </to>
                </anchor>
              </controlPr>
            </control>
          </mc:Choice>
        </mc:AlternateContent>
        <mc:AlternateContent xmlns:mc="http://schemas.openxmlformats.org/markup-compatibility/2006">
          <mc:Choice Requires="x14">
            <control shapeId="17555" r:id="rId149" name="Option Button 147">
              <controlPr defaultSize="0" autoFill="0" autoLine="0" autoPict="0">
                <anchor moveWithCells="1">
                  <from>
                    <xdr:col>6</xdr:col>
                    <xdr:colOff>523875</xdr:colOff>
                    <xdr:row>21</xdr:row>
                    <xdr:rowOff>314325</xdr:rowOff>
                  </from>
                  <to>
                    <xdr:col>6</xdr:col>
                    <xdr:colOff>1543050</xdr:colOff>
                    <xdr:row>21</xdr:row>
                    <xdr:rowOff>523875</xdr:rowOff>
                  </to>
                </anchor>
              </controlPr>
            </control>
          </mc:Choice>
        </mc:AlternateContent>
        <mc:AlternateContent xmlns:mc="http://schemas.openxmlformats.org/markup-compatibility/2006">
          <mc:Choice Requires="x14">
            <control shapeId="17556" r:id="rId150" name="Option Button 148">
              <controlPr defaultSize="0" autoFill="0" autoLine="0" autoPict="0">
                <anchor moveWithCells="1">
                  <from>
                    <xdr:col>6</xdr:col>
                    <xdr:colOff>533400</xdr:colOff>
                    <xdr:row>21</xdr:row>
                    <xdr:rowOff>485775</xdr:rowOff>
                  </from>
                  <to>
                    <xdr:col>6</xdr:col>
                    <xdr:colOff>1552575</xdr:colOff>
                    <xdr:row>21</xdr:row>
                    <xdr:rowOff>695325</xdr:rowOff>
                  </to>
                </anchor>
              </controlPr>
            </control>
          </mc:Choice>
        </mc:AlternateContent>
        <mc:AlternateContent xmlns:mc="http://schemas.openxmlformats.org/markup-compatibility/2006">
          <mc:Choice Requires="x14">
            <control shapeId="17557" r:id="rId151" name="Option Button 149">
              <controlPr defaultSize="0" autoFill="0" autoLine="0" autoPict="0">
                <anchor moveWithCells="1">
                  <from>
                    <xdr:col>6</xdr:col>
                    <xdr:colOff>533400</xdr:colOff>
                    <xdr:row>21</xdr:row>
                    <xdr:rowOff>666750</xdr:rowOff>
                  </from>
                  <to>
                    <xdr:col>6</xdr:col>
                    <xdr:colOff>1552575</xdr:colOff>
                    <xdr:row>21</xdr:row>
                    <xdr:rowOff>876300</xdr:rowOff>
                  </to>
                </anchor>
              </controlPr>
            </control>
          </mc:Choice>
        </mc:AlternateContent>
        <mc:AlternateContent xmlns:mc="http://schemas.openxmlformats.org/markup-compatibility/2006">
          <mc:Choice Requires="x14">
            <control shapeId="17558" r:id="rId152" name="Option Button 150">
              <controlPr defaultSize="0" autoFill="0" autoLine="0" autoPict="0">
                <anchor moveWithCells="1">
                  <from>
                    <xdr:col>6</xdr:col>
                    <xdr:colOff>542925</xdr:colOff>
                    <xdr:row>21</xdr:row>
                    <xdr:rowOff>847725</xdr:rowOff>
                  </from>
                  <to>
                    <xdr:col>6</xdr:col>
                    <xdr:colOff>1562100</xdr:colOff>
                    <xdr:row>21</xdr:row>
                    <xdr:rowOff>1057275</xdr:rowOff>
                  </to>
                </anchor>
              </controlPr>
            </control>
          </mc:Choice>
        </mc:AlternateContent>
        <mc:AlternateContent xmlns:mc="http://schemas.openxmlformats.org/markup-compatibility/2006">
          <mc:Choice Requires="x14">
            <control shapeId="17559" r:id="rId153" name="Group Box 151">
              <controlPr defaultSize="0" autoFill="0" autoPict="0">
                <anchor moveWithCells="1">
                  <from>
                    <xdr:col>6</xdr:col>
                    <xdr:colOff>95250</xdr:colOff>
                    <xdr:row>22</xdr:row>
                    <xdr:rowOff>76200</xdr:rowOff>
                  </from>
                  <to>
                    <xdr:col>6</xdr:col>
                    <xdr:colOff>1752600</xdr:colOff>
                    <xdr:row>22</xdr:row>
                    <xdr:rowOff>1095375</xdr:rowOff>
                  </to>
                </anchor>
              </controlPr>
            </control>
          </mc:Choice>
        </mc:AlternateContent>
        <mc:AlternateContent xmlns:mc="http://schemas.openxmlformats.org/markup-compatibility/2006">
          <mc:Choice Requires="x14">
            <control shapeId="17560" r:id="rId154" name="Option Button 152">
              <controlPr defaultSize="0" autoFill="0" autoLine="0" autoPict="0">
                <anchor moveWithCells="1">
                  <from>
                    <xdr:col>6</xdr:col>
                    <xdr:colOff>523875</xdr:colOff>
                    <xdr:row>22</xdr:row>
                    <xdr:rowOff>152400</xdr:rowOff>
                  </from>
                  <to>
                    <xdr:col>6</xdr:col>
                    <xdr:colOff>1543050</xdr:colOff>
                    <xdr:row>22</xdr:row>
                    <xdr:rowOff>361950</xdr:rowOff>
                  </to>
                </anchor>
              </controlPr>
            </control>
          </mc:Choice>
        </mc:AlternateContent>
        <mc:AlternateContent xmlns:mc="http://schemas.openxmlformats.org/markup-compatibility/2006">
          <mc:Choice Requires="x14">
            <control shapeId="17561" r:id="rId155" name="Option Button 153">
              <controlPr defaultSize="0" autoFill="0" autoLine="0" autoPict="0">
                <anchor moveWithCells="1">
                  <from>
                    <xdr:col>6</xdr:col>
                    <xdr:colOff>523875</xdr:colOff>
                    <xdr:row>22</xdr:row>
                    <xdr:rowOff>314325</xdr:rowOff>
                  </from>
                  <to>
                    <xdr:col>6</xdr:col>
                    <xdr:colOff>1543050</xdr:colOff>
                    <xdr:row>22</xdr:row>
                    <xdr:rowOff>523875</xdr:rowOff>
                  </to>
                </anchor>
              </controlPr>
            </control>
          </mc:Choice>
        </mc:AlternateContent>
        <mc:AlternateContent xmlns:mc="http://schemas.openxmlformats.org/markup-compatibility/2006">
          <mc:Choice Requires="x14">
            <control shapeId="17562" r:id="rId156" name="Option Button 154">
              <controlPr defaultSize="0" autoFill="0" autoLine="0" autoPict="0">
                <anchor moveWithCells="1">
                  <from>
                    <xdr:col>6</xdr:col>
                    <xdr:colOff>533400</xdr:colOff>
                    <xdr:row>22</xdr:row>
                    <xdr:rowOff>485775</xdr:rowOff>
                  </from>
                  <to>
                    <xdr:col>6</xdr:col>
                    <xdr:colOff>1552575</xdr:colOff>
                    <xdr:row>22</xdr:row>
                    <xdr:rowOff>695325</xdr:rowOff>
                  </to>
                </anchor>
              </controlPr>
            </control>
          </mc:Choice>
        </mc:AlternateContent>
        <mc:AlternateContent xmlns:mc="http://schemas.openxmlformats.org/markup-compatibility/2006">
          <mc:Choice Requires="x14">
            <control shapeId="17563" r:id="rId157" name="Option Button 155">
              <controlPr defaultSize="0" autoFill="0" autoLine="0" autoPict="0">
                <anchor moveWithCells="1">
                  <from>
                    <xdr:col>6</xdr:col>
                    <xdr:colOff>533400</xdr:colOff>
                    <xdr:row>22</xdr:row>
                    <xdr:rowOff>666750</xdr:rowOff>
                  </from>
                  <to>
                    <xdr:col>6</xdr:col>
                    <xdr:colOff>1552575</xdr:colOff>
                    <xdr:row>22</xdr:row>
                    <xdr:rowOff>876300</xdr:rowOff>
                  </to>
                </anchor>
              </controlPr>
            </control>
          </mc:Choice>
        </mc:AlternateContent>
        <mc:AlternateContent xmlns:mc="http://schemas.openxmlformats.org/markup-compatibility/2006">
          <mc:Choice Requires="x14">
            <control shapeId="17564" r:id="rId158" name="Option Button 156">
              <controlPr defaultSize="0" autoFill="0" autoLine="0" autoPict="0">
                <anchor moveWithCells="1">
                  <from>
                    <xdr:col>6</xdr:col>
                    <xdr:colOff>542925</xdr:colOff>
                    <xdr:row>22</xdr:row>
                    <xdr:rowOff>847725</xdr:rowOff>
                  </from>
                  <to>
                    <xdr:col>6</xdr:col>
                    <xdr:colOff>1562100</xdr:colOff>
                    <xdr:row>22</xdr:row>
                    <xdr:rowOff>1057275</xdr:rowOff>
                  </to>
                </anchor>
              </controlPr>
            </control>
          </mc:Choice>
        </mc:AlternateContent>
        <mc:AlternateContent xmlns:mc="http://schemas.openxmlformats.org/markup-compatibility/2006">
          <mc:Choice Requires="x14">
            <control shapeId="17565" r:id="rId159" name="Group Box 157">
              <controlPr defaultSize="0" autoFill="0" autoPict="0">
                <anchor moveWithCells="1">
                  <from>
                    <xdr:col>6</xdr:col>
                    <xdr:colOff>95250</xdr:colOff>
                    <xdr:row>13</xdr:row>
                    <xdr:rowOff>76200</xdr:rowOff>
                  </from>
                  <to>
                    <xdr:col>6</xdr:col>
                    <xdr:colOff>1752600</xdr:colOff>
                    <xdr:row>13</xdr:row>
                    <xdr:rowOff>1095375</xdr:rowOff>
                  </to>
                </anchor>
              </controlPr>
            </control>
          </mc:Choice>
        </mc:AlternateContent>
        <mc:AlternateContent xmlns:mc="http://schemas.openxmlformats.org/markup-compatibility/2006">
          <mc:Choice Requires="x14">
            <control shapeId="17566" r:id="rId160" name="Option Button 158">
              <controlPr defaultSize="0" autoFill="0" autoLine="0" autoPict="0">
                <anchor moveWithCells="1">
                  <from>
                    <xdr:col>6</xdr:col>
                    <xdr:colOff>523875</xdr:colOff>
                    <xdr:row>13</xdr:row>
                    <xdr:rowOff>152400</xdr:rowOff>
                  </from>
                  <to>
                    <xdr:col>6</xdr:col>
                    <xdr:colOff>1543050</xdr:colOff>
                    <xdr:row>13</xdr:row>
                    <xdr:rowOff>361950</xdr:rowOff>
                  </to>
                </anchor>
              </controlPr>
            </control>
          </mc:Choice>
        </mc:AlternateContent>
        <mc:AlternateContent xmlns:mc="http://schemas.openxmlformats.org/markup-compatibility/2006">
          <mc:Choice Requires="x14">
            <control shapeId="17567" r:id="rId161" name="Option Button 159">
              <controlPr defaultSize="0" autoFill="0" autoLine="0" autoPict="0">
                <anchor moveWithCells="1">
                  <from>
                    <xdr:col>6</xdr:col>
                    <xdr:colOff>523875</xdr:colOff>
                    <xdr:row>13</xdr:row>
                    <xdr:rowOff>314325</xdr:rowOff>
                  </from>
                  <to>
                    <xdr:col>6</xdr:col>
                    <xdr:colOff>1543050</xdr:colOff>
                    <xdr:row>13</xdr:row>
                    <xdr:rowOff>523875</xdr:rowOff>
                  </to>
                </anchor>
              </controlPr>
            </control>
          </mc:Choice>
        </mc:AlternateContent>
        <mc:AlternateContent xmlns:mc="http://schemas.openxmlformats.org/markup-compatibility/2006">
          <mc:Choice Requires="x14">
            <control shapeId="17568" r:id="rId162" name="Option Button 160">
              <controlPr defaultSize="0" autoFill="0" autoLine="0" autoPict="0">
                <anchor moveWithCells="1">
                  <from>
                    <xdr:col>6</xdr:col>
                    <xdr:colOff>533400</xdr:colOff>
                    <xdr:row>13</xdr:row>
                    <xdr:rowOff>485775</xdr:rowOff>
                  </from>
                  <to>
                    <xdr:col>6</xdr:col>
                    <xdr:colOff>1552575</xdr:colOff>
                    <xdr:row>13</xdr:row>
                    <xdr:rowOff>695325</xdr:rowOff>
                  </to>
                </anchor>
              </controlPr>
            </control>
          </mc:Choice>
        </mc:AlternateContent>
        <mc:AlternateContent xmlns:mc="http://schemas.openxmlformats.org/markup-compatibility/2006">
          <mc:Choice Requires="x14">
            <control shapeId="17569" r:id="rId163" name="Option Button 161">
              <controlPr defaultSize="0" autoFill="0" autoLine="0" autoPict="0">
                <anchor moveWithCells="1">
                  <from>
                    <xdr:col>6</xdr:col>
                    <xdr:colOff>533400</xdr:colOff>
                    <xdr:row>13</xdr:row>
                    <xdr:rowOff>666750</xdr:rowOff>
                  </from>
                  <to>
                    <xdr:col>6</xdr:col>
                    <xdr:colOff>1552575</xdr:colOff>
                    <xdr:row>13</xdr:row>
                    <xdr:rowOff>876300</xdr:rowOff>
                  </to>
                </anchor>
              </controlPr>
            </control>
          </mc:Choice>
        </mc:AlternateContent>
        <mc:AlternateContent xmlns:mc="http://schemas.openxmlformats.org/markup-compatibility/2006">
          <mc:Choice Requires="x14">
            <control shapeId="17570" r:id="rId164" name="Option Button 162">
              <controlPr defaultSize="0" autoFill="0" autoLine="0" autoPict="0">
                <anchor moveWithCells="1">
                  <from>
                    <xdr:col>6</xdr:col>
                    <xdr:colOff>542925</xdr:colOff>
                    <xdr:row>13</xdr:row>
                    <xdr:rowOff>847725</xdr:rowOff>
                  </from>
                  <to>
                    <xdr:col>6</xdr:col>
                    <xdr:colOff>1562100</xdr:colOff>
                    <xdr:row>13</xdr:row>
                    <xdr:rowOff>1057275</xdr:rowOff>
                  </to>
                </anchor>
              </controlPr>
            </control>
          </mc:Choice>
        </mc:AlternateContent>
        <mc:AlternateContent xmlns:mc="http://schemas.openxmlformats.org/markup-compatibility/2006">
          <mc:Choice Requires="x14">
            <control shapeId="17571" r:id="rId165" name="Group Box 163">
              <controlPr defaultSize="0" autoFill="0" autoPict="0">
                <anchor moveWithCells="1">
                  <from>
                    <xdr:col>6</xdr:col>
                    <xdr:colOff>95250</xdr:colOff>
                    <xdr:row>14</xdr:row>
                    <xdr:rowOff>76200</xdr:rowOff>
                  </from>
                  <to>
                    <xdr:col>6</xdr:col>
                    <xdr:colOff>1752600</xdr:colOff>
                    <xdr:row>14</xdr:row>
                    <xdr:rowOff>1095375</xdr:rowOff>
                  </to>
                </anchor>
              </controlPr>
            </control>
          </mc:Choice>
        </mc:AlternateContent>
        <mc:AlternateContent xmlns:mc="http://schemas.openxmlformats.org/markup-compatibility/2006">
          <mc:Choice Requires="x14">
            <control shapeId="17572" r:id="rId166" name="Option Button 164">
              <controlPr defaultSize="0" autoFill="0" autoLine="0" autoPict="0">
                <anchor moveWithCells="1">
                  <from>
                    <xdr:col>6</xdr:col>
                    <xdr:colOff>523875</xdr:colOff>
                    <xdr:row>14</xdr:row>
                    <xdr:rowOff>152400</xdr:rowOff>
                  </from>
                  <to>
                    <xdr:col>6</xdr:col>
                    <xdr:colOff>1543050</xdr:colOff>
                    <xdr:row>14</xdr:row>
                    <xdr:rowOff>361950</xdr:rowOff>
                  </to>
                </anchor>
              </controlPr>
            </control>
          </mc:Choice>
        </mc:AlternateContent>
        <mc:AlternateContent xmlns:mc="http://schemas.openxmlformats.org/markup-compatibility/2006">
          <mc:Choice Requires="x14">
            <control shapeId="17573" r:id="rId167" name="Option Button 165">
              <controlPr defaultSize="0" autoFill="0" autoLine="0" autoPict="0">
                <anchor moveWithCells="1">
                  <from>
                    <xdr:col>6</xdr:col>
                    <xdr:colOff>523875</xdr:colOff>
                    <xdr:row>14</xdr:row>
                    <xdr:rowOff>314325</xdr:rowOff>
                  </from>
                  <to>
                    <xdr:col>6</xdr:col>
                    <xdr:colOff>1543050</xdr:colOff>
                    <xdr:row>14</xdr:row>
                    <xdr:rowOff>523875</xdr:rowOff>
                  </to>
                </anchor>
              </controlPr>
            </control>
          </mc:Choice>
        </mc:AlternateContent>
        <mc:AlternateContent xmlns:mc="http://schemas.openxmlformats.org/markup-compatibility/2006">
          <mc:Choice Requires="x14">
            <control shapeId="17574" r:id="rId168" name="Option Button 166">
              <controlPr defaultSize="0" autoFill="0" autoLine="0" autoPict="0">
                <anchor moveWithCells="1">
                  <from>
                    <xdr:col>6</xdr:col>
                    <xdr:colOff>533400</xdr:colOff>
                    <xdr:row>14</xdr:row>
                    <xdr:rowOff>485775</xdr:rowOff>
                  </from>
                  <to>
                    <xdr:col>6</xdr:col>
                    <xdr:colOff>1552575</xdr:colOff>
                    <xdr:row>14</xdr:row>
                    <xdr:rowOff>695325</xdr:rowOff>
                  </to>
                </anchor>
              </controlPr>
            </control>
          </mc:Choice>
        </mc:AlternateContent>
        <mc:AlternateContent xmlns:mc="http://schemas.openxmlformats.org/markup-compatibility/2006">
          <mc:Choice Requires="x14">
            <control shapeId="17575" r:id="rId169" name="Option Button 167">
              <controlPr defaultSize="0" autoFill="0" autoLine="0" autoPict="0">
                <anchor moveWithCells="1">
                  <from>
                    <xdr:col>6</xdr:col>
                    <xdr:colOff>533400</xdr:colOff>
                    <xdr:row>14</xdr:row>
                    <xdr:rowOff>666750</xdr:rowOff>
                  </from>
                  <to>
                    <xdr:col>6</xdr:col>
                    <xdr:colOff>1552575</xdr:colOff>
                    <xdr:row>14</xdr:row>
                    <xdr:rowOff>876300</xdr:rowOff>
                  </to>
                </anchor>
              </controlPr>
            </control>
          </mc:Choice>
        </mc:AlternateContent>
        <mc:AlternateContent xmlns:mc="http://schemas.openxmlformats.org/markup-compatibility/2006">
          <mc:Choice Requires="x14">
            <control shapeId="17576" r:id="rId170" name="Option Button 168">
              <controlPr defaultSize="0" autoFill="0" autoLine="0" autoPict="0">
                <anchor moveWithCells="1">
                  <from>
                    <xdr:col>6</xdr:col>
                    <xdr:colOff>542925</xdr:colOff>
                    <xdr:row>14</xdr:row>
                    <xdr:rowOff>847725</xdr:rowOff>
                  </from>
                  <to>
                    <xdr:col>6</xdr:col>
                    <xdr:colOff>1562100</xdr:colOff>
                    <xdr:row>14</xdr:row>
                    <xdr:rowOff>1057275</xdr:rowOff>
                  </to>
                </anchor>
              </controlPr>
            </control>
          </mc:Choice>
        </mc:AlternateContent>
        <mc:AlternateContent xmlns:mc="http://schemas.openxmlformats.org/markup-compatibility/2006">
          <mc:Choice Requires="x14">
            <control shapeId="17577" r:id="rId171" name="Group Box 169">
              <controlPr defaultSize="0" autoFill="0" autoPict="0">
                <anchor moveWithCells="1">
                  <from>
                    <xdr:col>6</xdr:col>
                    <xdr:colOff>95250</xdr:colOff>
                    <xdr:row>15</xdr:row>
                    <xdr:rowOff>76200</xdr:rowOff>
                  </from>
                  <to>
                    <xdr:col>6</xdr:col>
                    <xdr:colOff>1752600</xdr:colOff>
                    <xdr:row>15</xdr:row>
                    <xdr:rowOff>1095375</xdr:rowOff>
                  </to>
                </anchor>
              </controlPr>
            </control>
          </mc:Choice>
        </mc:AlternateContent>
        <mc:AlternateContent xmlns:mc="http://schemas.openxmlformats.org/markup-compatibility/2006">
          <mc:Choice Requires="x14">
            <control shapeId="17578" r:id="rId172" name="Option Button 170">
              <controlPr defaultSize="0" autoFill="0" autoLine="0" autoPict="0">
                <anchor moveWithCells="1">
                  <from>
                    <xdr:col>6</xdr:col>
                    <xdr:colOff>523875</xdr:colOff>
                    <xdr:row>15</xdr:row>
                    <xdr:rowOff>152400</xdr:rowOff>
                  </from>
                  <to>
                    <xdr:col>6</xdr:col>
                    <xdr:colOff>1543050</xdr:colOff>
                    <xdr:row>15</xdr:row>
                    <xdr:rowOff>361950</xdr:rowOff>
                  </to>
                </anchor>
              </controlPr>
            </control>
          </mc:Choice>
        </mc:AlternateContent>
        <mc:AlternateContent xmlns:mc="http://schemas.openxmlformats.org/markup-compatibility/2006">
          <mc:Choice Requires="x14">
            <control shapeId="17579" r:id="rId173" name="Option Button 171">
              <controlPr defaultSize="0" autoFill="0" autoLine="0" autoPict="0">
                <anchor moveWithCells="1">
                  <from>
                    <xdr:col>6</xdr:col>
                    <xdr:colOff>523875</xdr:colOff>
                    <xdr:row>15</xdr:row>
                    <xdr:rowOff>314325</xdr:rowOff>
                  </from>
                  <to>
                    <xdr:col>6</xdr:col>
                    <xdr:colOff>1543050</xdr:colOff>
                    <xdr:row>15</xdr:row>
                    <xdr:rowOff>523875</xdr:rowOff>
                  </to>
                </anchor>
              </controlPr>
            </control>
          </mc:Choice>
        </mc:AlternateContent>
        <mc:AlternateContent xmlns:mc="http://schemas.openxmlformats.org/markup-compatibility/2006">
          <mc:Choice Requires="x14">
            <control shapeId="17580" r:id="rId174" name="Option Button 172">
              <controlPr defaultSize="0" autoFill="0" autoLine="0" autoPict="0">
                <anchor moveWithCells="1">
                  <from>
                    <xdr:col>6</xdr:col>
                    <xdr:colOff>533400</xdr:colOff>
                    <xdr:row>15</xdr:row>
                    <xdr:rowOff>485775</xdr:rowOff>
                  </from>
                  <to>
                    <xdr:col>6</xdr:col>
                    <xdr:colOff>1552575</xdr:colOff>
                    <xdr:row>15</xdr:row>
                    <xdr:rowOff>695325</xdr:rowOff>
                  </to>
                </anchor>
              </controlPr>
            </control>
          </mc:Choice>
        </mc:AlternateContent>
        <mc:AlternateContent xmlns:mc="http://schemas.openxmlformats.org/markup-compatibility/2006">
          <mc:Choice Requires="x14">
            <control shapeId="17581" r:id="rId175" name="Option Button 173">
              <controlPr defaultSize="0" autoFill="0" autoLine="0" autoPict="0">
                <anchor moveWithCells="1">
                  <from>
                    <xdr:col>6</xdr:col>
                    <xdr:colOff>533400</xdr:colOff>
                    <xdr:row>15</xdr:row>
                    <xdr:rowOff>666750</xdr:rowOff>
                  </from>
                  <to>
                    <xdr:col>6</xdr:col>
                    <xdr:colOff>1552575</xdr:colOff>
                    <xdr:row>15</xdr:row>
                    <xdr:rowOff>876300</xdr:rowOff>
                  </to>
                </anchor>
              </controlPr>
            </control>
          </mc:Choice>
        </mc:AlternateContent>
        <mc:AlternateContent xmlns:mc="http://schemas.openxmlformats.org/markup-compatibility/2006">
          <mc:Choice Requires="x14">
            <control shapeId="17582" r:id="rId176" name="Option Button 174">
              <controlPr defaultSize="0" autoFill="0" autoLine="0" autoPict="0">
                <anchor moveWithCells="1">
                  <from>
                    <xdr:col>6</xdr:col>
                    <xdr:colOff>542925</xdr:colOff>
                    <xdr:row>15</xdr:row>
                    <xdr:rowOff>847725</xdr:rowOff>
                  </from>
                  <to>
                    <xdr:col>6</xdr:col>
                    <xdr:colOff>1562100</xdr:colOff>
                    <xdr:row>15</xdr:row>
                    <xdr:rowOff>1057275</xdr:rowOff>
                  </to>
                </anchor>
              </controlPr>
            </control>
          </mc:Choice>
        </mc:AlternateContent>
        <mc:AlternateContent xmlns:mc="http://schemas.openxmlformats.org/markup-compatibility/2006">
          <mc:Choice Requires="x14">
            <control shapeId="17583" r:id="rId177" name="Group Box 175">
              <controlPr defaultSize="0" autoFill="0" autoPict="0">
                <anchor moveWithCells="1">
                  <from>
                    <xdr:col>6</xdr:col>
                    <xdr:colOff>95250</xdr:colOff>
                    <xdr:row>16</xdr:row>
                    <xdr:rowOff>76200</xdr:rowOff>
                  </from>
                  <to>
                    <xdr:col>6</xdr:col>
                    <xdr:colOff>1752600</xdr:colOff>
                    <xdr:row>16</xdr:row>
                    <xdr:rowOff>1095375</xdr:rowOff>
                  </to>
                </anchor>
              </controlPr>
            </control>
          </mc:Choice>
        </mc:AlternateContent>
        <mc:AlternateContent xmlns:mc="http://schemas.openxmlformats.org/markup-compatibility/2006">
          <mc:Choice Requires="x14">
            <control shapeId="17584" r:id="rId178" name="Option Button 176">
              <controlPr defaultSize="0" autoFill="0" autoLine="0" autoPict="0">
                <anchor moveWithCells="1">
                  <from>
                    <xdr:col>6</xdr:col>
                    <xdr:colOff>523875</xdr:colOff>
                    <xdr:row>16</xdr:row>
                    <xdr:rowOff>152400</xdr:rowOff>
                  </from>
                  <to>
                    <xdr:col>6</xdr:col>
                    <xdr:colOff>1543050</xdr:colOff>
                    <xdr:row>16</xdr:row>
                    <xdr:rowOff>361950</xdr:rowOff>
                  </to>
                </anchor>
              </controlPr>
            </control>
          </mc:Choice>
        </mc:AlternateContent>
        <mc:AlternateContent xmlns:mc="http://schemas.openxmlformats.org/markup-compatibility/2006">
          <mc:Choice Requires="x14">
            <control shapeId="17585" r:id="rId179" name="Option Button 177">
              <controlPr defaultSize="0" autoFill="0" autoLine="0" autoPict="0">
                <anchor moveWithCells="1">
                  <from>
                    <xdr:col>6</xdr:col>
                    <xdr:colOff>523875</xdr:colOff>
                    <xdr:row>16</xdr:row>
                    <xdr:rowOff>314325</xdr:rowOff>
                  </from>
                  <to>
                    <xdr:col>6</xdr:col>
                    <xdr:colOff>1543050</xdr:colOff>
                    <xdr:row>16</xdr:row>
                    <xdr:rowOff>523875</xdr:rowOff>
                  </to>
                </anchor>
              </controlPr>
            </control>
          </mc:Choice>
        </mc:AlternateContent>
        <mc:AlternateContent xmlns:mc="http://schemas.openxmlformats.org/markup-compatibility/2006">
          <mc:Choice Requires="x14">
            <control shapeId="17586" r:id="rId180" name="Option Button 178">
              <controlPr defaultSize="0" autoFill="0" autoLine="0" autoPict="0">
                <anchor moveWithCells="1">
                  <from>
                    <xdr:col>6</xdr:col>
                    <xdr:colOff>533400</xdr:colOff>
                    <xdr:row>16</xdr:row>
                    <xdr:rowOff>485775</xdr:rowOff>
                  </from>
                  <to>
                    <xdr:col>6</xdr:col>
                    <xdr:colOff>1552575</xdr:colOff>
                    <xdr:row>16</xdr:row>
                    <xdr:rowOff>695325</xdr:rowOff>
                  </to>
                </anchor>
              </controlPr>
            </control>
          </mc:Choice>
        </mc:AlternateContent>
        <mc:AlternateContent xmlns:mc="http://schemas.openxmlformats.org/markup-compatibility/2006">
          <mc:Choice Requires="x14">
            <control shapeId="17587" r:id="rId181" name="Option Button 179">
              <controlPr defaultSize="0" autoFill="0" autoLine="0" autoPict="0">
                <anchor moveWithCells="1">
                  <from>
                    <xdr:col>6</xdr:col>
                    <xdr:colOff>533400</xdr:colOff>
                    <xdr:row>16</xdr:row>
                    <xdr:rowOff>666750</xdr:rowOff>
                  </from>
                  <to>
                    <xdr:col>6</xdr:col>
                    <xdr:colOff>1552575</xdr:colOff>
                    <xdr:row>16</xdr:row>
                    <xdr:rowOff>876300</xdr:rowOff>
                  </to>
                </anchor>
              </controlPr>
            </control>
          </mc:Choice>
        </mc:AlternateContent>
        <mc:AlternateContent xmlns:mc="http://schemas.openxmlformats.org/markup-compatibility/2006">
          <mc:Choice Requires="x14">
            <control shapeId="17588" r:id="rId182" name="Option Button 180">
              <controlPr defaultSize="0" autoFill="0" autoLine="0" autoPict="0">
                <anchor moveWithCells="1">
                  <from>
                    <xdr:col>6</xdr:col>
                    <xdr:colOff>542925</xdr:colOff>
                    <xdr:row>16</xdr:row>
                    <xdr:rowOff>847725</xdr:rowOff>
                  </from>
                  <to>
                    <xdr:col>6</xdr:col>
                    <xdr:colOff>1562100</xdr:colOff>
                    <xdr:row>16</xdr:row>
                    <xdr:rowOff>1057275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E388B-8B78-4B89-8110-6CA720942B2C}">
  <sheetPr>
    <tabColor rgb="FFFF0000"/>
    <pageSetUpPr fitToPage="1"/>
  </sheetPr>
  <dimension ref="A1:M58"/>
  <sheetViews>
    <sheetView view="pageLayout" zoomScaleNormal="100" workbookViewId="0">
      <selection activeCell="D4" sqref="D4:E4"/>
    </sheetView>
  </sheetViews>
  <sheetFormatPr defaultRowHeight="15"/>
  <cols>
    <col min="1" max="1" width="27.7109375" style="57" customWidth="1"/>
    <col min="2" max="2" width="24.7109375" style="57" customWidth="1"/>
    <col min="3" max="3" width="10.7109375" style="57" customWidth="1"/>
    <col min="4" max="4" width="24.7109375" style="57" customWidth="1"/>
    <col min="5" max="5" width="10.7109375" style="57" customWidth="1"/>
    <col min="6" max="11" width="6.140625" style="57" customWidth="1"/>
    <col min="12" max="12" width="8.85546875" style="57" customWidth="1"/>
    <col min="13" max="13" width="12.7109375" style="57" customWidth="1"/>
  </cols>
  <sheetData>
    <row r="1" spans="1:13" ht="27" customHeight="1" thickBot="1">
      <c r="A1" s="111" t="s">
        <v>180</v>
      </c>
      <c r="B1" s="434" t="s">
        <v>533</v>
      </c>
      <c r="C1" s="434"/>
      <c r="D1" s="434"/>
      <c r="E1" s="434"/>
      <c r="F1" s="434"/>
      <c r="G1" s="434"/>
      <c r="H1" s="434"/>
      <c r="I1" s="434"/>
      <c r="J1" s="434"/>
      <c r="K1" s="435" t="s">
        <v>180</v>
      </c>
      <c r="L1" s="435"/>
      <c r="M1" s="436"/>
    </row>
    <row r="2" spans="1:13" ht="39.950000000000003" customHeight="1" thickBot="1">
      <c r="A2" s="112" t="s">
        <v>97</v>
      </c>
      <c r="B2" s="194" t="str">
        <f>'Notification Form'!F18&amp;""</f>
        <v/>
      </c>
      <c r="C2" s="112" t="s">
        <v>93</v>
      </c>
      <c r="D2" s="194" t="str">
        <f>'Notification Form'!F12&amp;""</f>
        <v/>
      </c>
      <c r="E2" s="112" t="s">
        <v>534</v>
      </c>
      <c r="F2" s="452" t="str">
        <f>'Notification Form'!F20&amp;""</f>
        <v/>
      </c>
      <c r="G2" s="452"/>
      <c r="H2" s="452"/>
      <c r="I2" s="452"/>
      <c r="J2" s="452"/>
      <c r="K2" s="453"/>
      <c r="L2" s="114" t="s">
        <v>101</v>
      </c>
      <c r="M2" s="115">
        <f>'Exercise Overview'!I7</f>
        <v>0</v>
      </c>
    </row>
    <row r="3" spans="1:13" ht="23.25" customHeight="1" thickBot="1">
      <c r="A3" s="116" t="s">
        <v>183</v>
      </c>
      <c r="B3" s="439" t="s">
        <v>184</v>
      </c>
      <c r="C3" s="440"/>
      <c r="D3" s="439" t="s">
        <v>185</v>
      </c>
      <c r="E3" s="440"/>
      <c r="F3" s="441" t="s">
        <v>182</v>
      </c>
      <c r="G3" s="442"/>
      <c r="H3" s="442"/>
      <c r="I3" s="442"/>
      <c r="J3" s="442"/>
      <c r="K3" s="442"/>
      <c r="L3" s="442"/>
      <c r="M3" s="443"/>
    </row>
    <row r="4" spans="1:13" ht="22.35" customHeight="1">
      <c r="A4" s="117"/>
      <c r="B4" s="446"/>
      <c r="C4" s="446"/>
      <c r="D4" s="446"/>
      <c r="E4" s="446"/>
      <c r="F4" s="446"/>
      <c r="G4" s="446"/>
      <c r="H4" s="446"/>
      <c r="I4" s="446"/>
      <c r="J4" s="446"/>
      <c r="K4" s="446"/>
      <c r="L4" s="446"/>
      <c r="M4" s="447"/>
    </row>
    <row r="5" spans="1:13" ht="22.35" customHeight="1">
      <c r="A5" s="118"/>
      <c r="B5" s="444"/>
      <c r="C5" s="444"/>
      <c r="D5" s="444"/>
      <c r="E5" s="444"/>
      <c r="F5" s="444"/>
      <c r="G5" s="444"/>
      <c r="H5" s="444"/>
      <c r="I5" s="444"/>
      <c r="J5" s="444"/>
      <c r="K5" s="444"/>
      <c r="L5" s="444"/>
      <c r="M5" s="445"/>
    </row>
    <row r="6" spans="1:13" ht="22.35" customHeight="1">
      <c r="A6" s="118"/>
      <c r="B6" s="444"/>
      <c r="C6" s="444"/>
      <c r="D6" s="444"/>
      <c r="E6" s="444"/>
      <c r="F6" s="444"/>
      <c r="G6" s="444"/>
      <c r="H6" s="444"/>
      <c r="I6" s="444"/>
      <c r="J6" s="444"/>
      <c r="K6" s="444"/>
      <c r="L6" s="444"/>
      <c r="M6" s="445"/>
    </row>
    <row r="7" spans="1:13" ht="22.35" customHeight="1">
      <c r="A7" s="118"/>
      <c r="B7" s="444"/>
      <c r="C7" s="444"/>
      <c r="D7" s="444"/>
      <c r="E7" s="444"/>
      <c r="F7" s="444"/>
      <c r="G7" s="444"/>
      <c r="H7" s="444"/>
      <c r="I7" s="444"/>
      <c r="J7" s="444"/>
      <c r="K7" s="444"/>
      <c r="L7" s="444"/>
      <c r="M7" s="445"/>
    </row>
    <row r="8" spans="1:13" ht="22.35" customHeight="1">
      <c r="A8" s="118"/>
      <c r="B8" s="444"/>
      <c r="C8" s="444"/>
      <c r="D8" s="444"/>
      <c r="E8" s="444"/>
      <c r="F8" s="444"/>
      <c r="G8" s="444"/>
      <c r="H8" s="444"/>
      <c r="I8" s="444"/>
      <c r="J8" s="444"/>
      <c r="K8" s="444"/>
      <c r="L8" s="444"/>
      <c r="M8" s="445"/>
    </row>
    <row r="9" spans="1:13" ht="22.35" customHeight="1">
      <c r="A9" s="118"/>
      <c r="B9" s="444"/>
      <c r="C9" s="444"/>
      <c r="D9" s="444"/>
      <c r="E9" s="444"/>
      <c r="F9" s="444"/>
      <c r="G9" s="444"/>
      <c r="H9" s="444"/>
      <c r="I9" s="444"/>
      <c r="J9" s="444"/>
      <c r="K9" s="444"/>
      <c r="L9" s="444"/>
      <c r="M9" s="445"/>
    </row>
    <row r="10" spans="1:13" ht="22.35" customHeight="1">
      <c r="A10" s="118"/>
      <c r="B10" s="444"/>
      <c r="C10" s="444"/>
      <c r="D10" s="444"/>
      <c r="E10" s="444"/>
      <c r="F10" s="444"/>
      <c r="G10" s="444"/>
      <c r="H10" s="444"/>
      <c r="I10" s="444"/>
      <c r="J10" s="444"/>
      <c r="K10" s="444"/>
      <c r="L10" s="444"/>
      <c r="M10" s="445"/>
    </row>
    <row r="11" spans="1:13" ht="22.35" customHeight="1">
      <c r="A11" s="118"/>
      <c r="B11" s="444"/>
      <c r="C11" s="444"/>
      <c r="D11" s="444"/>
      <c r="E11" s="444"/>
      <c r="F11" s="444"/>
      <c r="G11" s="444"/>
      <c r="H11" s="444"/>
      <c r="I11" s="444"/>
      <c r="J11" s="444"/>
      <c r="K11" s="444"/>
      <c r="L11" s="444"/>
      <c r="M11" s="445"/>
    </row>
    <row r="12" spans="1:13" ht="22.35" customHeight="1">
      <c r="A12" s="118"/>
      <c r="B12" s="444"/>
      <c r="C12" s="444"/>
      <c r="D12" s="444"/>
      <c r="E12" s="444"/>
      <c r="F12" s="444"/>
      <c r="G12" s="444"/>
      <c r="H12" s="444"/>
      <c r="I12" s="444"/>
      <c r="J12" s="444"/>
      <c r="K12" s="444"/>
      <c r="L12" s="444"/>
      <c r="M12" s="445"/>
    </row>
    <row r="13" spans="1:13" ht="22.35" customHeight="1">
      <c r="A13" s="118"/>
      <c r="B13" s="444"/>
      <c r="C13" s="444"/>
      <c r="D13" s="444"/>
      <c r="E13" s="444"/>
      <c r="F13" s="444"/>
      <c r="G13" s="444"/>
      <c r="H13" s="444"/>
      <c r="I13" s="444"/>
      <c r="J13" s="444"/>
      <c r="K13" s="444"/>
      <c r="L13" s="444"/>
      <c r="M13" s="445"/>
    </row>
    <row r="14" spans="1:13" ht="22.35" customHeight="1">
      <c r="A14" s="118"/>
      <c r="B14" s="444"/>
      <c r="C14" s="444"/>
      <c r="D14" s="444"/>
      <c r="E14" s="444"/>
      <c r="F14" s="444"/>
      <c r="G14" s="444"/>
      <c r="H14" s="444"/>
      <c r="I14" s="444"/>
      <c r="J14" s="444"/>
      <c r="K14" s="444"/>
      <c r="L14" s="444"/>
      <c r="M14" s="445"/>
    </row>
    <row r="15" spans="1:13" ht="22.35" customHeight="1">
      <c r="A15" s="118"/>
      <c r="B15" s="444"/>
      <c r="C15" s="444"/>
      <c r="D15" s="444"/>
      <c r="E15" s="444"/>
      <c r="F15" s="444"/>
      <c r="G15" s="444"/>
      <c r="H15" s="444"/>
      <c r="I15" s="444"/>
      <c r="J15" s="444"/>
      <c r="K15" s="444"/>
      <c r="L15" s="444"/>
      <c r="M15" s="445"/>
    </row>
    <row r="16" spans="1:13" ht="22.35" customHeight="1">
      <c r="A16" s="118"/>
      <c r="B16" s="444"/>
      <c r="C16" s="444"/>
      <c r="D16" s="444"/>
      <c r="E16" s="444"/>
      <c r="F16" s="444"/>
      <c r="G16" s="444"/>
      <c r="H16" s="444"/>
      <c r="I16" s="444"/>
      <c r="J16" s="444"/>
      <c r="K16" s="444"/>
      <c r="L16" s="444"/>
      <c r="M16" s="445"/>
    </row>
    <row r="17" spans="1:13" ht="22.35" customHeight="1">
      <c r="A17" s="118"/>
      <c r="B17" s="444"/>
      <c r="C17" s="444"/>
      <c r="D17" s="444"/>
      <c r="E17" s="444"/>
      <c r="F17" s="444"/>
      <c r="G17" s="444"/>
      <c r="H17" s="444"/>
      <c r="I17" s="444"/>
      <c r="J17" s="444"/>
      <c r="K17" s="444"/>
      <c r="L17" s="444"/>
      <c r="M17" s="445"/>
    </row>
    <row r="18" spans="1:13" ht="22.35" customHeight="1">
      <c r="A18" s="118"/>
      <c r="B18" s="444"/>
      <c r="C18" s="444"/>
      <c r="D18" s="444"/>
      <c r="E18" s="444"/>
      <c r="F18" s="444"/>
      <c r="G18" s="444"/>
      <c r="H18" s="444"/>
      <c r="I18" s="444"/>
      <c r="J18" s="444"/>
      <c r="K18" s="444"/>
      <c r="L18" s="444"/>
      <c r="M18" s="445"/>
    </row>
    <row r="19" spans="1:13" ht="22.35" customHeight="1">
      <c r="A19" s="118"/>
      <c r="B19" s="444"/>
      <c r="C19" s="444"/>
      <c r="D19" s="444"/>
      <c r="E19" s="444"/>
      <c r="F19" s="444"/>
      <c r="G19" s="444"/>
      <c r="H19" s="444"/>
      <c r="I19" s="444"/>
      <c r="J19" s="444"/>
      <c r="K19" s="444"/>
      <c r="L19" s="444"/>
      <c r="M19" s="445"/>
    </row>
    <row r="20" spans="1:13" ht="22.35" customHeight="1">
      <c r="A20" s="118"/>
      <c r="B20" s="444"/>
      <c r="C20" s="444"/>
      <c r="D20" s="444"/>
      <c r="E20" s="444"/>
      <c r="F20" s="444"/>
      <c r="G20" s="444"/>
      <c r="H20" s="444"/>
      <c r="I20" s="444"/>
      <c r="J20" s="444"/>
      <c r="K20" s="444"/>
      <c r="L20" s="444"/>
      <c r="M20" s="445"/>
    </row>
    <row r="21" spans="1:13" ht="22.35" customHeight="1">
      <c r="A21" s="118"/>
      <c r="B21" s="444"/>
      <c r="C21" s="444"/>
      <c r="D21" s="444"/>
      <c r="E21" s="444"/>
      <c r="F21" s="444"/>
      <c r="G21" s="444"/>
      <c r="H21" s="444"/>
      <c r="I21" s="444"/>
      <c r="J21" s="444"/>
      <c r="K21" s="444"/>
      <c r="L21" s="444"/>
      <c r="M21" s="445"/>
    </row>
    <row r="22" spans="1:13" ht="22.35" customHeight="1">
      <c r="A22" s="118"/>
      <c r="B22" s="444"/>
      <c r="C22" s="444"/>
      <c r="D22" s="444"/>
      <c r="E22" s="444"/>
      <c r="F22" s="444"/>
      <c r="G22" s="444"/>
      <c r="H22" s="444"/>
      <c r="I22" s="444"/>
      <c r="J22" s="444"/>
      <c r="K22" s="444"/>
      <c r="L22" s="444"/>
      <c r="M22" s="445"/>
    </row>
    <row r="23" spans="1:13" ht="22.35" customHeight="1">
      <c r="A23" s="118"/>
      <c r="B23" s="444"/>
      <c r="C23" s="444"/>
      <c r="D23" s="444"/>
      <c r="E23" s="444"/>
      <c r="F23" s="444"/>
      <c r="G23" s="444"/>
      <c r="H23" s="444"/>
      <c r="I23" s="444"/>
      <c r="J23" s="444"/>
      <c r="K23" s="444"/>
      <c r="L23" s="444"/>
      <c r="M23" s="445"/>
    </row>
    <row r="24" spans="1:13" ht="22.35" customHeight="1">
      <c r="A24" s="118"/>
      <c r="B24" s="444"/>
      <c r="C24" s="444"/>
      <c r="D24" s="444"/>
      <c r="E24" s="444"/>
      <c r="F24" s="444"/>
      <c r="G24" s="444"/>
      <c r="H24" s="444"/>
      <c r="I24" s="444"/>
      <c r="J24" s="444"/>
      <c r="K24" s="444"/>
      <c r="L24" s="444"/>
      <c r="M24" s="445"/>
    </row>
    <row r="25" spans="1:13" ht="22.35" customHeight="1">
      <c r="A25" s="118"/>
      <c r="B25" s="444"/>
      <c r="C25" s="444"/>
      <c r="D25" s="444"/>
      <c r="E25" s="444"/>
      <c r="F25" s="444"/>
      <c r="G25" s="444"/>
      <c r="H25" s="444"/>
      <c r="I25" s="444"/>
      <c r="J25" s="444"/>
      <c r="K25" s="444"/>
      <c r="L25" s="444"/>
      <c r="M25" s="445"/>
    </row>
    <row r="26" spans="1:13" ht="22.35" customHeight="1">
      <c r="A26" s="118"/>
      <c r="B26" s="448"/>
      <c r="C26" s="449"/>
      <c r="D26" s="448"/>
      <c r="E26" s="449"/>
      <c r="F26" s="448"/>
      <c r="G26" s="450"/>
      <c r="H26" s="450"/>
      <c r="I26" s="450"/>
      <c r="J26" s="450"/>
      <c r="K26" s="450"/>
      <c r="L26" s="450"/>
      <c r="M26" s="451"/>
    </row>
    <row r="27" spans="1:13" ht="22.35" customHeight="1">
      <c r="A27" s="118"/>
      <c r="B27" s="444"/>
      <c r="C27" s="444"/>
      <c r="D27" s="444"/>
      <c r="E27" s="444"/>
      <c r="F27" s="444"/>
      <c r="G27" s="444"/>
      <c r="H27" s="444"/>
      <c r="I27" s="444"/>
      <c r="J27" s="444"/>
      <c r="K27" s="444"/>
      <c r="L27" s="444"/>
      <c r="M27" s="445"/>
    </row>
    <row r="28" spans="1:13" ht="22.35" customHeight="1" thickBot="1">
      <c r="A28" s="119"/>
      <c r="B28" s="454"/>
      <c r="C28" s="454"/>
      <c r="D28" s="454"/>
      <c r="E28" s="454"/>
      <c r="F28" s="454"/>
      <c r="G28" s="454"/>
      <c r="H28" s="454"/>
      <c r="I28" s="454"/>
      <c r="J28" s="454"/>
      <c r="K28" s="454"/>
      <c r="L28" s="454"/>
      <c r="M28" s="455"/>
    </row>
    <row r="29" spans="1:13" ht="15.75" thickBot="1">
      <c r="A29" s="456" t="s">
        <v>536</v>
      </c>
      <c r="B29" s="457"/>
      <c r="C29" s="457"/>
      <c r="D29" s="457"/>
      <c r="E29" s="457"/>
      <c r="F29" s="457"/>
      <c r="G29" s="457"/>
      <c r="H29" s="457"/>
      <c r="I29" s="457"/>
      <c r="J29" s="457"/>
      <c r="K29" s="457"/>
      <c r="L29" s="457"/>
      <c r="M29" s="458"/>
    </row>
    <row r="30" spans="1:13" ht="27" customHeight="1" thickBot="1">
      <c r="A30" s="111" t="s">
        <v>180</v>
      </c>
      <c r="B30" s="434" t="s">
        <v>533</v>
      </c>
      <c r="C30" s="434"/>
      <c r="D30" s="434"/>
      <c r="E30" s="434"/>
      <c r="F30" s="434"/>
      <c r="G30" s="434"/>
      <c r="H30" s="434"/>
      <c r="I30" s="434"/>
      <c r="J30" s="434"/>
      <c r="K30" s="435" t="s">
        <v>180</v>
      </c>
      <c r="L30" s="435"/>
      <c r="M30" s="436"/>
    </row>
    <row r="31" spans="1:13" ht="39.950000000000003" customHeight="1" thickBot="1">
      <c r="A31" s="112" t="s">
        <v>97</v>
      </c>
      <c r="B31" s="194" t="str">
        <f>'Notification Form'!F18&amp;""</f>
        <v/>
      </c>
      <c r="C31" s="112" t="s">
        <v>93</v>
      </c>
      <c r="D31" s="194" t="str">
        <f>'Notification Form'!F12&amp;""</f>
        <v/>
      </c>
      <c r="E31" s="112" t="s">
        <v>534</v>
      </c>
      <c r="F31" s="452" t="str">
        <f>'Notification Form'!F20&amp;""</f>
        <v/>
      </c>
      <c r="G31" s="452"/>
      <c r="H31" s="452"/>
      <c r="I31" s="452"/>
      <c r="J31" s="452"/>
      <c r="K31" s="453"/>
      <c r="L31" s="113" t="s">
        <v>101</v>
      </c>
      <c r="M31" s="115">
        <f>'Exercise Overview'!I7</f>
        <v>0</v>
      </c>
    </row>
    <row r="32" spans="1:13" ht="23.25" customHeight="1" thickBot="1">
      <c r="A32" s="116" t="s">
        <v>183</v>
      </c>
      <c r="B32" s="439" t="s">
        <v>184</v>
      </c>
      <c r="C32" s="440"/>
      <c r="D32" s="439" t="s">
        <v>185</v>
      </c>
      <c r="E32" s="440"/>
      <c r="F32" s="441" t="s">
        <v>182</v>
      </c>
      <c r="G32" s="442"/>
      <c r="H32" s="442"/>
      <c r="I32" s="442"/>
      <c r="J32" s="442"/>
      <c r="K32" s="442"/>
      <c r="L32" s="442"/>
      <c r="M32" s="443"/>
    </row>
    <row r="33" spans="1:13" ht="22.35" customHeight="1">
      <c r="A33" s="117"/>
      <c r="B33" s="446"/>
      <c r="C33" s="446"/>
      <c r="D33" s="446"/>
      <c r="E33" s="446"/>
      <c r="F33" s="446"/>
      <c r="G33" s="446"/>
      <c r="H33" s="446"/>
      <c r="I33" s="446"/>
      <c r="J33" s="446"/>
      <c r="K33" s="446"/>
      <c r="L33" s="446"/>
      <c r="M33" s="447"/>
    </row>
    <row r="34" spans="1:13" ht="22.35" customHeight="1">
      <c r="A34" s="118"/>
      <c r="B34" s="444"/>
      <c r="C34" s="444"/>
      <c r="D34" s="444"/>
      <c r="E34" s="444"/>
      <c r="F34" s="444"/>
      <c r="G34" s="444"/>
      <c r="H34" s="444"/>
      <c r="I34" s="444"/>
      <c r="J34" s="444"/>
      <c r="K34" s="444"/>
      <c r="L34" s="444"/>
      <c r="M34" s="445"/>
    </row>
    <row r="35" spans="1:13" ht="22.35" customHeight="1">
      <c r="A35" s="118"/>
      <c r="B35" s="444"/>
      <c r="C35" s="444"/>
      <c r="D35" s="444"/>
      <c r="E35" s="444"/>
      <c r="F35" s="444"/>
      <c r="G35" s="444"/>
      <c r="H35" s="444"/>
      <c r="I35" s="444"/>
      <c r="J35" s="444"/>
      <c r="K35" s="444"/>
      <c r="L35" s="444"/>
      <c r="M35" s="445"/>
    </row>
    <row r="36" spans="1:13" ht="22.35" customHeight="1">
      <c r="A36" s="118"/>
      <c r="B36" s="444"/>
      <c r="C36" s="444"/>
      <c r="D36" s="444"/>
      <c r="E36" s="444"/>
      <c r="F36" s="444"/>
      <c r="G36" s="444"/>
      <c r="H36" s="444"/>
      <c r="I36" s="444"/>
      <c r="J36" s="444"/>
      <c r="K36" s="444"/>
      <c r="L36" s="444"/>
      <c r="M36" s="445"/>
    </row>
    <row r="37" spans="1:13" ht="22.35" customHeight="1">
      <c r="A37" s="118"/>
      <c r="B37" s="444"/>
      <c r="C37" s="444"/>
      <c r="D37" s="444"/>
      <c r="E37" s="444"/>
      <c r="F37" s="444"/>
      <c r="G37" s="444"/>
      <c r="H37" s="444"/>
      <c r="I37" s="444"/>
      <c r="J37" s="444"/>
      <c r="K37" s="444"/>
      <c r="L37" s="444"/>
      <c r="M37" s="445"/>
    </row>
    <row r="38" spans="1:13" ht="22.35" customHeight="1">
      <c r="A38" s="118"/>
      <c r="B38" s="444"/>
      <c r="C38" s="444"/>
      <c r="D38" s="444"/>
      <c r="E38" s="444"/>
      <c r="F38" s="444"/>
      <c r="G38" s="444"/>
      <c r="H38" s="444"/>
      <c r="I38" s="444"/>
      <c r="J38" s="444"/>
      <c r="K38" s="444"/>
      <c r="L38" s="444"/>
      <c r="M38" s="445"/>
    </row>
    <row r="39" spans="1:13" ht="22.35" customHeight="1">
      <c r="A39" s="118"/>
      <c r="B39" s="444"/>
      <c r="C39" s="444"/>
      <c r="D39" s="444"/>
      <c r="E39" s="444"/>
      <c r="F39" s="444"/>
      <c r="G39" s="444"/>
      <c r="H39" s="444"/>
      <c r="I39" s="444"/>
      <c r="J39" s="444"/>
      <c r="K39" s="444"/>
      <c r="L39" s="444"/>
      <c r="M39" s="445"/>
    </row>
    <row r="40" spans="1:13" ht="22.35" customHeight="1">
      <c r="A40" s="118"/>
      <c r="B40" s="444"/>
      <c r="C40" s="444"/>
      <c r="D40" s="444"/>
      <c r="E40" s="444"/>
      <c r="F40" s="444"/>
      <c r="G40" s="444"/>
      <c r="H40" s="444"/>
      <c r="I40" s="444"/>
      <c r="J40" s="444"/>
      <c r="K40" s="444"/>
      <c r="L40" s="444"/>
      <c r="M40" s="445"/>
    </row>
    <row r="41" spans="1:13" ht="22.35" customHeight="1">
      <c r="A41" s="118"/>
      <c r="B41" s="444"/>
      <c r="C41" s="444"/>
      <c r="D41" s="444"/>
      <c r="E41" s="444"/>
      <c r="F41" s="444"/>
      <c r="G41" s="444"/>
      <c r="H41" s="444"/>
      <c r="I41" s="444"/>
      <c r="J41" s="444"/>
      <c r="K41" s="444"/>
      <c r="L41" s="444"/>
      <c r="M41" s="445"/>
    </row>
    <row r="42" spans="1:13" ht="22.35" customHeight="1">
      <c r="A42" s="118"/>
      <c r="B42" s="444"/>
      <c r="C42" s="444"/>
      <c r="D42" s="444"/>
      <c r="E42" s="444"/>
      <c r="F42" s="444"/>
      <c r="G42" s="444"/>
      <c r="H42" s="444"/>
      <c r="I42" s="444"/>
      <c r="J42" s="444"/>
      <c r="K42" s="444"/>
      <c r="L42" s="444"/>
      <c r="M42" s="445"/>
    </row>
    <row r="43" spans="1:13" ht="22.35" customHeight="1">
      <c r="A43" s="118"/>
      <c r="B43" s="444"/>
      <c r="C43" s="444"/>
      <c r="D43" s="444"/>
      <c r="E43" s="444"/>
      <c r="F43" s="444"/>
      <c r="G43" s="444"/>
      <c r="H43" s="444"/>
      <c r="I43" s="444"/>
      <c r="J43" s="444"/>
      <c r="K43" s="444"/>
      <c r="L43" s="444"/>
      <c r="M43" s="445"/>
    </row>
    <row r="44" spans="1:13" ht="22.35" customHeight="1">
      <c r="A44" s="118"/>
      <c r="B44" s="444"/>
      <c r="C44" s="444"/>
      <c r="D44" s="444"/>
      <c r="E44" s="444"/>
      <c r="F44" s="444"/>
      <c r="G44" s="444"/>
      <c r="H44" s="444"/>
      <c r="I44" s="444"/>
      <c r="J44" s="444"/>
      <c r="K44" s="444"/>
      <c r="L44" s="444"/>
      <c r="M44" s="445"/>
    </row>
    <row r="45" spans="1:13" ht="22.35" customHeight="1">
      <c r="A45" s="118"/>
      <c r="B45" s="444"/>
      <c r="C45" s="444"/>
      <c r="D45" s="444"/>
      <c r="E45" s="444"/>
      <c r="F45" s="444"/>
      <c r="G45" s="444"/>
      <c r="H45" s="444"/>
      <c r="I45" s="444"/>
      <c r="J45" s="444"/>
      <c r="K45" s="444"/>
      <c r="L45" s="444"/>
      <c r="M45" s="445"/>
    </row>
    <row r="46" spans="1:13" ht="22.35" customHeight="1">
      <c r="A46" s="118"/>
      <c r="B46" s="444"/>
      <c r="C46" s="444"/>
      <c r="D46" s="444"/>
      <c r="E46" s="444"/>
      <c r="F46" s="444"/>
      <c r="G46" s="444"/>
      <c r="H46" s="444"/>
      <c r="I46" s="444"/>
      <c r="J46" s="444"/>
      <c r="K46" s="444"/>
      <c r="L46" s="444"/>
      <c r="M46" s="445"/>
    </row>
    <row r="47" spans="1:13" ht="22.35" customHeight="1">
      <c r="A47" s="118"/>
      <c r="B47" s="444"/>
      <c r="C47" s="444"/>
      <c r="D47" s="444"/>
      <c r="E47" s="444"/>
      <c r="F47" s="444"/>
      <c r="G47" s="444"/>
      <c r="H47" s="444"/>
      <c r="I47" s="444"/>
      <c r="J47" s="444"/>
      <c r="K47" s="444"/>
      <c r="L47" s="444"/>
      <c r="M47" s="445"/>
    </row>
    <row r="48" spans="1:13" ht="22.35" customHeight="1">
      <c r="A48" s="118"/>
      <c r="B48" s="444"/>
      <c r="C48" s="444"/>
      <c r="D48" s="444"/>
      <c r="E48" s="444"/>
      <c r="F48" s="444"/>
      <c r="G48" s="444"/>
      <c r="H48" s="444"/>
      <c r="I48" s="444"/>
      <c r="J48" s="444"/>
      <c r="K48" s="444"/>
      <c r="L48" s="444"/>
      <c r="M48" s="445"/>
    </row>
    <row r="49" spans="1:13" ht="22.35" customHeight="1">
      <c r="A49" s="118"/>
      <c r="B49" s="444"/>
      <c r="C49" s="444"/>
      <c r="D49" s="444"/>
      <c r="E49" s="444"/>
      <c r="F49" s="444"/>
      <c r="G49" s="444"/>
      <c r="H49" s="444"/>
      <c r="I49" s="444"/>
      <c r="J49" s="444"/>
      <c r="K49" s="444"/>
      <c r="L49" s="444"/>
      <c r="M49" s="445"/>
    </row>
    <row r="50" spans="1:13" ht="22.35" customHeight="1">
      <c r="A50" s="118"/>
      <c r="B50" s="444"/>
      <c r="C50" s="444"/>
      <c r="D50" s="444"/>
      <c r="E50" s="444"/>
      <c r="F50" s="444"/>
      <c r="G50" s="444"/>
      <c r="H50" s="444"/>
      <c r="I50" s="444"/>
      <c r="J50" s="444"/>
      <c r="K50" s="444"/>
      <c r="L50" s="444"/>
      <c r="M50" s="445"/>
    </row>
    <row r="51" spans="1:13" ht="22.35" customHeight="1">
      <c r="A51" s="118"/>
      <c r="B51" s="444"/>
      <c r="C51" s="444"/>
      <c r="D51" s="444"/>
      <c r="E51" s="444"/>
      <c r="F51" s="444"/>
      <c r="G51" s="444"/>
      <c r="H51" s="444"/>
      <c r="I51" s="444"/>
      <c r="J51" s="444"/>
      <c r="K51" s="444"/>
      <c r="L51" s="444"/>
      <c r="M51" s="445"/>
    </row>
    <row r="52" spans="1:13" ht="22.35" customHeight="1">
      <c r="A52" s="118"/>
      <c r="B52" s="444"/>
      <c r="C52" s="444"/>
      <c r="D52" s="444"/>
      <c r="E52" s="444"/>
      <c r="F52" s="444"/>
      <c r="G52" s="444"/>
      <c r="H52" s="444"/>
      <c r="I52" s="444"/>
      <c r="J52" s="444"/>
      <c r="K52" s="444"/>
      <c r="L52" s="444"/>
      <c r="M52" s="445"/>
    </row>
    <row r="53" spans="1:13" ht="22.35" customHeight="1">
      <c r="A53" s="118"/>
      <c r="B53" s="444"/>
      <c r="C53" s="444"/>
      <c r="D53" s="444"/>
      <c r="E53" s="444"/>
      <c r="F53" s="444"/>
      <c r="G53" s="444"/>
      <c r="H53" s="444"/>
      <c r="I53" s="444"/>
      <c r="J53" s="444"/>
      <c r="K53" s="444"/>
      <c r="L53" s="444"/>
      <c r="M53" s="445"/>
    </row>
    <row r="54" spans="1:13" ht="22.35" customHeight="1">
      <c r="A54" s="118"/>
      <c r="B54" s="444"/>
      <c r="C54" s="444"/>
      <c r="D54" s="444"/>
      <c r="E54" s="444"/>
      <c r="F54" s="444"/>
      <c r="G54" s="444"/>
      <c r="H54" s="444"/>
      <c r="I54" s="444"/>
      <c r="J54" s="444"/>
      <c r="K54" s="444"/>
      <c r="L54" s="444"/>
      <c r="M54" s="445"/>
    </row>
    <row r="55" spans="1:13" ht="22.35" customHeight="1">
      <c r="A55" s="118"/>
      <c r="B55" s="448"/>
      <c r="C55" s="449"/>
      <c r="D55" s="448"/>
      <c r="E55" s="449"/>
      <c r="F55" s="448"/>
      <c r="G55" s="450"/>
      <c r="H55" s="450"/>
      <c r="I55" s="450"/>
      <c r="J55" s="450"/>
      <c r="K55" s="450"/>
      <c r="L55" s="450"/>
      <c r="M55" s="451"/>
    </row>
    <row r="56" spans="1:13" ht="22.35" customHeight="1">
      <c r="A56" s="118"/>
      <c r="B56" s="444"/>
      <c r="C56" s="444"/>
      <c r="D56" s="444"/>
      <c r="E56" s="444"/>
      <c r="F56" s="444"/>
      <c r="G56" s="444"/>
      <c r="H56" s="444"/>
      <c r="I56" s="444"/>
      <c r="J56" s="444"/>
      <c r="K56" s="444"/>
      <c r="L56" s="444"/>
      <c r="M56" s="445"/>
    </row>
    <row r="57" spans="1:13" ht="22.35" customHeight="1" thickBot="1">
      <c r="A57" s="119"/>
      <c r="B57" s="454"/>
      <c r="C57" s="454"/>
      <c r="D57" s="454"/>
      <c r="E57" s="454"/>
      <c r="F57" s="454"/>
      <c r="G57" s="454"/>
      <c r="H57" s="454"/>
      <c r="I57" s="454"/>
      <c r="J57" s="454"/>
      <c r="K57" s="454"/>
      <c r="L57" s="454"/>
      <c r="M57" s="455"/>
    </row>
    <row r="58" spans="1:13" ht="15.75" thickBot="1">
      <c r="A58" s="456" t="s">
        <v>536</v>
      </c>
      <c r="B58" s="457"/>
      <c r="C58" s="457"/>
      <c r="D58" s="457"/>
      <c r="E58" s="457"/>
      <c r="F58" s="457"/>
      <c r="G58" s="457"/>
      <c r="H58" s="457"/>
      <c r="I58" s="457"/>
      <c r="J58" s="457"/>
      <c r="K58" s="457"/>
      <c r="L58" s="457"/>
      <c r="M58" s="458"/>
    </row>
  </sheetData>
  <sheetProtection algorithmName="SHA-512" hashValue="F3nSd426yETrB471X40S5fEewKXSEOt0zveSkDPS61NmxCvYmKMK69NxP4bFrhs1jemeXOqlHAStWbYSChB0qw==" saltValue="HcoaQMCXHRWCrvnoeoISrQ==" spinCount="100000" sheet="1" objects="1" scenarios="1"/>
  <mergeCells count="164">
    <mergeCell ref="B57:C57"/>
    <mergeCell ref="D57:E57"/>
    <mergeCell ref="F57:M57"/>
    <mergeCell ref="A58:M58"/>
    <mergeCell ref="B55:C55"/>
    <mergeCell ref="D55:E55"/>
    <mergeCell ref="F55:M55"/>
    <mergeCell ref="B56:C56"/>
    <mergeCell ref="D56:E56"/>
    <mergeCell ref="F56:M56"/>
    <mergeCell ref="B53:C53"/>
    <mergeCell ref="D53:E53"/>
    <mergeCell ref="F53:M53"/>
    <mergeCell ref="B54:C54"/>
    <mergeCell ref="D54:E54"/>
    <mergeCell ref="F54:M54"/>
    <mergeCell ref="B51:C51"/>
    <mergeCell ref="D51:E51"/>
    <mergeCell ref="F51:M51"/>
    <mergeCell ref="B52:C52"/>
    <mergeCell ref="D52:E52"/>
    <mergeCell ref="F52:M52"/>
    <mergeCell ref="B49:C49"/>
    <mergeCell ref="D49:E49"/>
    <mergeCell ref="F49:M49"/>
    <mergeCell ref="B50:C50"/>
    <mergeCell ref="D50:E50"/>
    <mergeCell ref="F50:M50"/>
    <mergeCell ref="B47:C47"/>
    <mergeCell ref="D47:E47"/>
    <mergeCell ref="F47:M47"/>
    <mergeCell ref="B48:C48"/>
    <mergeCell ref="D48:E48"/>
    <mergeCell ref="F48:M48"/>
    <mergeCell ref="B45:C45"/>
    <mergeCell ref="D45:E45"/>
    <mergeCell ref="F45:M45"/>
    <mergeCell ref="B46:C46"/>
    <mergeCell ref="D46:E46"/>
    <mergeCell ref="F46:M46"/>
    <mergeCell ref="B43:C43"/>
    <mergeCell ref="D43:E43"/>
    <mergeCell ref="F43:M43"/>
    <mergeCell ref="B44:C44"/>
    <mergeCell ref="D44:E44"/>
    <mergeCell ref="F44:M44"/>
    <mergeCell ref="B41:C41"/>
    <mergeCell ref="D41:E41"/>
    <mergeCell ref="F41:M41"/>
    <mergeCell ref="B42:C42"/>
    <mergeCell ref="D42:E42"/>
    <mergeCell ref="F42:M42"/>
    <mergeCell ref="D40:E40"/>
    <mergeCell ref="F40:M40"/>
    <mergeCell ref="A29:M29"/>
    <mergeCell ref="F36:M36"/>
    <mergeCell ref="F37:M37"/>
    <mergeCell ref="F38:M38"/>
    <mergeCell ref="F39:M39"/>
    <mergeCell ref="D38:E38"/>
    <mergeCell ref="D39:E39"/>
    <mergeCell ref="B38:C38"/>
    <mergeCell ref="B39:C39"/>
    <mergeCell ref="B40:C40"/>
    <mergeCell ref="F31:K31"/>
    <mergeCell ref="D35:E35"/>
    <mergeCell ref="D36:E36"/>
    <mergeCell ref="D37:E37"/>
    <mergeCell ref="B30:J30"/>
    <mergeCell ref="K30:M30"/>
    <mergeCell ref="D16:E16"/>
    <mergeCell ref="F22:M22"/>
    <mergeCell ref="F23:M23"/>
    <mergeCell ref="F24:M24"/>
    <mergeCell ref="F25:M25"/>
    <mergeCell ref="F27:M27"/>
    <mergeCell ref="F28:M28"/>
    <mergeCell ref="F16:M16"/>
    <mergeCell ref="F17:M17"/>
    <mergeCell ref="F18:M18"/>
    <mergeCell ref="F19:M19"/>
    <mergeCell ref="F20:M20"/>
    <mergeCell ref="F21:M21"/>
    <mergeCell ref="D26:E26"/>
    <mergeCell ref="F26:M26"/>
    <mergeCell ref="D17:E17"/>
    <mergeCell ref="D18:E18"/>
    <mergeCell ref="D19:E19"/>
    <mergeCell ref="D20:E20"/>
    <mergeCell ref="D21:E21"/>
    <mergeCell ref="D22:E22"/>
    <mergeCell ref="F32:M32"/>
    <mergeCell ref="F33:M33"/>
    <mergeCell ref="F34:M34"/>
    <mergeCell ref="F35:M35"/>
    <mergeCell ref="D32:E32"/>
    <mergeCell ref="D33:E33"/>
    <mergeCell ref="D34:E34"/>
    <mergeCell ref="D23:E23"/>
    <mergeCell ref="D24:E24"/>
    <mergeCell ref="D25:E25"/>
    <mergeCell ref="D27:E27"/>
    <mergeCell ref="D28:E28"/>
    <mergeCell ref="B17:C17"/>
    <mergeCell ref="B18:C18"/>
    <mergeCell ref="B19:C19"/>
    <mergeCell ref="B20:C20"/>
    <mergeCell ref="B21:C21"/>
    <mergeCell ref="B22:C22"/>
    <mergeCell ref="B11:C11"/>
    <mergeCell ref="F5:M5"/>
    <mergeCell ref="F6:M6"/>
    <mergeCell ref="F7:M7"/>
    <mergeCell ref="F8:M8"/>
    <mergeCell ref="F9:M9"/>
    <mergeCell ref="D11:E11"/>
    <mergeCell ref="D12:E12"/>
    <mergeCell ref="D13:E13"/>
    <mergeCell ref="D14:E14"/>
    <mergeCell ref="D15:E15"/>
    <mergeCell ref="F10:M10"/>
    <mergeCell ref="F11:M11"/>
    <mergeCell ref="F12:M12"/>
    <mergeCell ref="F13:M13"/>
    <mergeCell ref="F14:M14"/>
    <mergeCell ref="F15:M15"/>
    <mergeCell ref="B13:C13"/>
    <mergeCell ref="B35:C35"/>
    <mergeCell ref="B36:C36"/>
    <mergeCell ref="B37:C37"/>
    <mergeCell ref="B32:C32"/>
    <mergeCell ref="B33:C33"/>
    <mergeCell ref="B34:C34"/>
    <mergeCell ref="B23:C23"/>
    <mergeCell ref="B24:C24"/>
    <mergeCell ref="B25:C25"/>
    <mergeCell ref="B27:C27"/>
    <mergeCell ref="B28:C28"/>
    <mergeCell ref="B26:C26"/>
    <mergeCell ref="B14:C14"/>
    <mergeCell ref="B15:C15"/>
    <mergeCell ref="B16:C16"/>
    <mergeCell ref="B5:C5"/>
    <mergeCell ref="B6:C6"/>
    <mergeCell ref="B7:C7"/>
    <mergeCell ref="B8:C8"/>
    <mergeCell ref="B9:C9"/>
    <mergeCell ref="B10:C10"/>
    <mergeCell ref="B1:J1"/>
    <mergeCell ref="F3:M3"/>
    <mergeCell ref="B3:C3"/>
    <mergeCell ref="D3:E3"/>
    <mergeCell ref="B4:C4"/>
    <mergeCell ref="D4:E4"/>
    <mergeCell ref="F4:M4"/>
    <mergeCell ref="K1:M1"/>
    <mergeCell ref="B12:C12"/>
    <mergeCell ref="D5:E5"/>
    <mergeCell ref="D6:E6"/>
    <mergeCell ref="D7:E7"/>
    <mergeCell ref="D8:E8"/>
    <mergeCell ref="D9:E9"/>
    <mergeCell ref="D10:E10"/>
    <mergeCell ref="F2:K2"/>
  </mergeCells>
  <pageMargins left="0.2" right="0.2" top="0.2" bottom="0.2" header="0" footer="0"/>
  <pageSetup scale="8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2F42-F6FC-4586-9E2B-1F49AC468B58}">
  <dimension ref="A1:I596"/>
  <sheetViews>
    <sheetView view="pageLayout" zoomScaleNormal="100" workbookViewId="0">
      <selection activeCell="A511" sqref="A511:I553"/>
    </sheetView>
  </sheetViews>
  <sheetFormatPr defaultColWidth="9.140625" defaultRowHeight="15"/>
  <cols>
    <col min="1" max="2" width="8.28515625" style="57" customWidth="1"/>
    <col min="3" max="3" width="10.28515625" style="57" customWidth="1"/>
    <col min="4" max="9" width="10.42578125" style="57" customWidth="1"/>
    <col min="11" max="11" width="9.140625" customWidth="1"/>
  </cols>
  <sheetData>
    <row r="1" spans="1:9" ht="15.75" thickBot="1">
      <c r="A1" s="760" t="s">
        <v>111</v>
      </c>
      <c r="B1" s="761"/>
      <c r="C1" s="761"/>
      <c r="D1" s="761"/>
      <c r="E1" s="761"/>
      <c r="F1" s="761"/>
      <c r="G1" s="761"/>
      <c r="H1" s="761"/>
      <c r="I1" s="762"/>
    </row>
    <row r="2" spans="1:9" ht="15.75" thickBot="1">
      <c r="A2" s="769" t="s">
        <v>93</v>
      </c>
      <c r="B2" s="770"/>
      <c r="C2" s="766" t="str">
        <f>'Notification Form'!F12&amp;""</f>
        <v/>
      </c>
      <c r="D2" s="767"/>
      <c r="E2" s="767"/>
      <c r="F2" s="767"/>
      <c r="G2" s="767"/>
      <c r="H2" s="767"/>
      <c r="I2" s="768"/>
    </row>
    <row r="3" spans="1:9" ht="36" customHeight="1" thickBot="1">
      <c r="A3" s="725" t="s">
        <v>145</v>
      </c>
      <c r="B3" s="726"/>
      <c r="C3" s="771">
        <f>'Exercise Overview'!I7</f>
        <v>0</v>
      </c>
      <c r="D3" s="772"/>
      <c r="E3" s="772"/>
      <c r="F3" s="772"/>
      <c r="G3" s="772"/>
      <c r="H3" s="772"/>
      <c r="I3" s="773"/>
    </row>
    <row r="4" spans="1:9">
      <c r="A4" s="719" t="s">
        <v>114</v>
      </c>
      <c r="B4" s="720"/>
      <c r="C4" s="727" t="str">
        <f>'Exercise Overview'!D9&amp;""</f>
        <v xml:space="preserve">This is a  planned for 1/0/1900 at </v>
      </c>
      <c r="D4" s="728"/>
      <c r="E4" s="728"/>
      <c r="F4" s="728"/>
      <c r="G4" s="728"/>
      <c r="H4" s="728"/>
      <c r="I4" s="731"/>
    </row>
    <row r="5" spans="1:9">
      <c r="A5" s="721"/>
      <c r="B5" s="722"/>
      <c r="C5" s="732"/>
      <c r="D5" s="774"/>
      <c r="E5" s="774"/>
      <c r="F5" s="774"/>
      <c r="G5" s="774"/>
      <c r="H5" s="774"/>
      <c r="I5" s="733"/>
    </row>
    <row r="6" spans="1:9">
      <c r="A6" s="721"/>
      <c r="B6" s="722"/>
      <c r="C6" s="732"/>
      <c r="D6" s="774"/>
      <c r="E6" s="774"/>
      <c r="F6" s="774"/>
      <c r="G6" s="774"/>
      <c r="H6" s="774"/>
      <c r="I6" s="733"/>
    </row>
    <row r="7" spans="1:9" ht="15" customHeight="1" thickBot="1">
      <c r="A7" s="723"/>
      <c r="B7" s="724"/>
      <c r="C7" s="775" t="str">
        <f>'Exercise Overview'!D10&amp;""</f>
        <v>Exercise play is limited to the exercise participants.</v>
      </c>
      <c r="D7" s="776"/>
      <c r="E7" s="776"/>
      <c r="F7" s="776"/>
      <c r="G7" s="776"/>
      <c r="H7" s="776"/>
      <c r="I7" s="777"/>
    </row>
    <row r="8" spans="1:9">
      <c r="A8" s="719" t="s">
        <v>115</v>
      </c>
      <c r="B8" s="720"/>
      <c r="C8" s="727" t="str">
        <f>'Notification Form'!F14&amp;""</f>
        <v/>
      </c>
      <c r="D8" s="731"/>
      <c r="E8" s="727" t="str">
        <f>'Notification Form'!H14&amp;""</f>
        <v/>
      </c>
      <c r="F8" s="731"/>
      <c r="G8" s="727" t="str">
        <f>'Notification Form'!J14&amp;""</f>
        <v/>
      </c>
      <c r="H8" s="731"/>
      <c r="I8" s="778"/>
    </row>
    <row r="9" spans="1:9" ht="15.75" thickBot="1">
      <c r="A9" s="723"/>
      <c r="B9" s="724"/>
      <c r="C9" s="729"/>
      <c r="D9" s="734"/>
      <c r="E9" s="729"/>
      <c r="F9" s="734"/>
      <c r="G9" s="729"/>
      <c r="H9" s="734"/>
      <c r="I9" s="779"/>
    </row>
    <row r="10" spans="1:9" ht="15" customHeight="1">
      <c r="A10" s="719" t="s">
        <v>596</v>
      </c>
      <c r="B10" s="720"/>
      <c r="C10" s="727" t="str">
        <f>'Notification Form'!F15&amp;""</f>
        <v/>
      </c>
      <c r="D10" s="731"/>
      <c r="E10" s="727" t="str">
        <f>'Notification Form'!H15&amp;""</f>
        <v/>
      </c>
      <c r="F10" s="731"/>
      <c r="G10" s="727" t="str">
        <f>'Notification Form'!J15&amp;""</f>
        <v/>
      </c>
      <c r="H10" s="731"/>
      <c r="I10" s="779"/>
    </row>
    <row r="11" spans="1:9" ht="15" customHeight="1">
      <c r="A11" s="721"/>
      <c r="B11" s="722"/>
      <c r="C11" s="732"/>
      <c r="D11" s="733"/>
      <c r="E11" s="732"/>
      <c r="F11" s="733"/>
      <c r="G11" s="732"/>
      <c r="H11" s="733"/>
      <c r="I11" s="779"/>
    </row>
    <row r="12" spans="1:9" ht="15" customHeight="1" thickBot="1">
      <c r="A12" s="723"/>
      <c r="B12" s="724"/>
      <c r="C12" s="729"/>
      <c r="D12" s="734"/>
      <c r="E12" s="729"/>
      <c r="F12" s="734"/>
      <c r="G12" s="729"/>
      <c r="H12" s="734"/>
      <c r="I12" s="779"/>
    </row>
    <row r="13" spans="1:9">
      <c r="A13" s="719" t="s">
        <v>115</v>
      </c>
      <c r="B13" s="720"/>
      <c r="C13" s="727" t="str">
        <f>'Notification Form'!F16&amp;""</f>
        <v/>
      </c>
      <c r="D13" s="731"/>
      <c r="E13" s="727" t="str">
        <f>'Notification Form'!H16&amp;""</f>
        <v/>
      </c>
      <c r="F13" s="731"/>
      <c r="G13" s="727" t="str">
        <f>'Notification Form'!J16&amp;""</f>
        <v/>
      </c>
      <c r="H13" s="731"/>
      <c r="I13" s="779"/>
    </row>
    <row r="14" spans="1:9" ht="15.75" thickBot="1">
      <c r="A14" s="723"/>
      <c r="B14" s="724"/>
      <c r="C14" s="729"/>
      <c r="D14" s="734"/>
      <c r="E14" s="729"/>
      <c r="F14" s="734"/>
      <c r="G14" s="729"/>
      <c r="H14" s="734"/>
      <c r="I14" s="779"/>
    </row>
    <row r="15" spans="1:9" ht="15" customHeight="1">
      <c r="A15" s="719" t="s">
        <v>596</v>
      </c>
      <c r="B15" s="720"/>
      <c r="C15" s="727" t="str">
        <f>'Notification Form'!F17&amp;""</f>
        <v/>
      </c>
      <c r="D15" s="731"/>
      <c r="E15" s="727" t="str">
        <f>'Notification Form'!H17&amp;""</f>
        <v/>
      </c>
      <c r="F15" s="731"/>
      <c r="G15" s="727" t="str">
        <f>'Notification Form'!J17&amp;""</f>
        <v/>
      </c>
      <c r="H15" s="731"/>
      <c r="I15" s="779"/>
    </row>
    <row r="16" spans="1:9">
      <c r="A16" s="721"/>
      <c r="B16" s="722"/>
      <c r="C16" s="732"/>
      <c r="D16" s="733"/>
      <c r="E16" s="732"/>
      <c r="F16" s="733"/>
      <c r="G16" s="732"/>
      <c r="H16" s="733"/>
      <c r="I16" s="779"/>
    </row>
    <row r="17" spans="1:9" ht="15.75" thickBot="1">
      <c r="A17" s="723"/>
      <c r="B17" s="724"/>
      <c r="C17" s="729"/>
      <c r="D17" s="734"/>
      <c r="E17" s="729"/>
      <c r="F17" s="734"/>
      <c r="G17" s="729"/>
      <c r="H17" s="734"/>
      <c r="I17" s="780"/>
    </row>
    <row r="18" spans="1:9" ht="7.35" customHeight="1">
      <c r="A18" s="719" t="s">
        <v>116</v>
      </c>
      <c r="B18" s="720"/>
      <c r="C18" s="710" t="str">
        <f>IF('Exercise Overview'!D17="","","Objective 1: " &amp; 'Exercise Overview'!D17) &amp; CHAR(10) &amp;IF('Exercise Overview'!D18="","","Objective 2: " &amp; 'Exercise Overview'!D18) &amp; CHAR(10) &amp;IF('Exercise Overview'!D19="","","Objective 3: " &amp; 'Exercise Overview'!D19) &amp;CHAR(10) &amp;IF('Exercise Overview'!D20="","","Objective 4: " &amp; 'Exercise Overview'!D20) &amp; CHAR(10) &amp;IF('Exercise Overview'!D21="","","Objective 5: " &amp; 'Exercise Overview'!D21) &amp; CHAR(10) &amp;IF('Exercise Overview'!D22="","","Objective 6: " &amp; 'Exercise Overview'!D22)</f>
        <v xml:space="preserve">
</v>
      </c>
      <c r="D18" s="711"/>
      <c r="E18" s="711"/>
      <c r="F18" s="711"/>
      <c r="G18" s="711"/>
      <c r="H18" s="711"/>
      <c r="I18" s="712"/>
    </row>
    <row r="19" spans="1:9">
      <c r="A19" s="721"/>
      <c r="B19" s="722"/>
      <c r="C19" s="713"/>
      <c r="D19" s="714"/>
      <c r="E19" s="714"/>
      <c r="F19" s="714"/>
      <c r="G19" s="714"/>
      <c r="H19" s="714"/>
      <c r="I19" s="715"/>
    </row>
    <row r="20" spans="1:9">
      <c r="A20" s="721"/>
      <c r="B20" s="722"/>
      <c r="C20" s="713"/>
      <c r="D20" s="714"/>
      <c r="E20" s="714"/>
      <c r="F20" s="714"/>
      <c r="G20" s="714"/>
      <c r="H20" s="714"/>
      <c r="I20" s="715"/>
    </row>
    <row r="21" spans="1:9">
      <c r="A21" s="721"/>
      <c r="B21" s="722"/>
      <c r="C21" s="713"/>
      <c r="D21" s="714"/>
      <c r="E21" s="714"/>
      <c r="F21" s="714"/>
      <c r="G21" s="714"/>
      <c r="H21" s="714"/>
      <c r="I21" s="715"/>
    </row>
    <row r="22" spans="1:9">
      <c r="A22" s="721"/>
      <c r="B22" s="722"/>
      <c r="C22" s="713"/>
      <c r="D22" s="714"/>
      <c r="E22" s="714"/>
      <c r="F22" s="714"/>
      <c r="G22" s="714"/>
      <c r="H22" s="714"/>
      <c r="I22" s="715"/>
    </row>
    <row r="23" spans="1:9">
      <c r="A23" s="721"/>
      <c r="B23" s="722"/>
      <c r="C23" s="713"/>
      <c r="D23" s="714"/>
      <c r="E23" s="714"/>
      <c r="F23" s="714"/>
      <c r="G23" s="714"/>
      <c r="H23" s="714"/>
      <c r="I23" s="715"/>
    </row>
    <row r="24" spans="1:9">
      <c r="A24" s="721"/>
      <c r="B24" s="722"/>
      <c r="C24" s="713"/>
      <c r="D24" s="714"/>
      <c r="E24" s="714"/>
      <c r="F24" s="714"/>
      <c r="G24" s="714"/>
      <c r="H24" s="714"/>
      <c r="I24" s="715"/>
    </row>
    <row r="25" spans="1:9">
      <c r="A25" s="721"/>
      <c r="B25" s="722"/>
      <c r="C25" s="713"/>
      <c r="D25" s="714"/>
      <c r="E25" s="714"/>
      <c r="F25" s="714"/>
      <c r="G25" s="714"/>
      <c r="H25" s="714"/>
      <c r="I25" s="715"/>
    </row>
    <row r="26" spans="1:9">
      <c r="A26" s="721"/>
      <c r="B26" s="722"/>
      <c r="C26" s="713"/>
      <c r="D26" s="714"/>
      <c r="E26" s="714"/>
      <c r="F26" s="714"/>
      <c r="G26" s="714"/>
      <c r="H26" s="714"/>
      <c r="I26" s="715"/>
    </row>
    <row r="27" spans="1:9">
      <c r="A27" s="721"/>
      <c r="B27" s="722"/>
      <c r="C27" s="713"/>
      <c r="D27" s="714"/>
      <c r="E27" s="714"/>
      <c r="F27" s="714"/>
      <c r="G27" s="714"/>
      <c r="H27" s="714"/>
      <c r="I27" s="715"/>
    </row>
    <row r="28" spans="1:9">
      <c r="A28" s="721"/>
      <c r="B28" s="722"/>
      <c r="C28" s="713"/>
      <c r="D28" s="714"/>
      <c r="E28" s="714"/>
      <c r="F28" s="714"/>
      <c r="G28" s="714"/>
      <c r="H28" s="714"/>
      <c r="I28" s="715"/>
    </row>
    <row r="29" spans="1:9">
      <c r="A29" s="721"/>
      <c r="B29" s="722"/>
      <c r="C29" s="713"/>
      <c r="D29" s="714"/>
      <c r="E29" s="714"/>
      <c r="F29" s="714"/>
      <c r="G29" s="714"/>
      <c r="H29" s="714"/>
      <c r="I29" s="715"/>
    </row>
    <row r="30" spans="1:9">
      <c r="A30" s="721"/>
      <c r="B30" s="722"/>
      <c r="C30" s="713"/>
      <c r="D30" s="714"/>
      <c r="E30" s="714"/>
      <c r="F30" s="714"/>
      <c r="G30" s="714"/>
      <c r="H30" s="714"/>
      <c r="I30" s="715"/>
    </row>
    <row r="31" spans="1:9" ht="4.5" customHeight="1" thickBot="1">
      <c r="A31" s="723"/>
      <c r="B31" s="724"/>
      <c r="C31" s="716"/>
      <c r="D31" s="717"/>
      <c r="E31" s="717"/>
      <c r="F31" s="717"/>
      <c r="G31" s="717"/>
      <c r="H31" s="717"/>
      <c r="I31" s="718"/>
    </row>
    <row r="32" spans="1:9" ht="12.75" customHeight="1">
      <c r="A32" s="719" t="s">
        <v>117</v>
      </c>
      <c r="B32" s="720"/>
      <c r="C32" s="727" t="str">
        <f>'Notification Form'!B27&amp;""</f>
        <v/>
      </c>
      <c r="D32" s="728"/>
      <c r="E32" s="748" t="str">
        <f>'Notification Form'!D26&amp;""</f>
        <v/>
      </c>
      <c r="F32" s="748"/>
      <c r="G32" s="748"/>
      <c r="H32" s="748"/>
      <c r="I32" s="749"/>
    </row>
    <row r="33" spans="1:9" ht="15.75" thickBot="1">
      <c r="A33" s="723"/>
      <c r="B33" s="724"/>
      <c r="C33" s="729"/>
      <c r="D33" s="730"/>
      <c r="E33" s="750"/>
      <c r="F33" s="750"/>
      <c r="G33" s="750"/>
      <c r="H33" s="750"/>
      <c r="I33" s="751"/>
    </row>
    <row r="34" spans="1:9">
      <c r="A34" s="719" t="s">
        <v>118</v>
      </c>
      <c r="B34" s="720"/>
      <c r="C34" s="752" t="str">
        <f>'Exercise Overview'!D24&amp;""</f>
        <v/>
      </c>
      <c r="D34" s="748"/>
      <c r="E34" s="748"/>
      <c r="F34" s="748"/>
      <c r="G34" s="748"/>
      <c r="H34" s="748"/>
      <c r="I34" s="749"/>
    </row>
    <row r="35" spans="1:9">
      <c r="A35" s="721"/>
      <c r="B35" s="722"/>
      <c r="C35" s="753"/>
      <c r="D35" s="754"/>
      <c r="E35" s="754"/>
      <c r="F35" s="754"/>
      <c r="G35" s="754"/>
      <c r="H35" s="754"/>
      <c r="I35" s="755"/>
    </row>
    <row r="36" spans="1:9">
      <c r="A36" s="721"/>
      <c r="B36" s="722"/>
      <c r="C36" s="753"/>
      <c r="D36" s="754"/>
      <c r="E36" s="754"/>
      <c r="F36" s="754"/>
      <c r="G36" s="754"/>
      <c r="H36" s="754"/>
      <c r="I36" s="755"/>
    </row>
    <row r="37" spans="1:9">
      <c r="A37" s="721"/>
      <c r="B37" s="722"/>
      <c r="C37" s="753"/>
      <c r="D37" s="754"/>
      <c r="E37" s="754"/>
      <c r="F37" s="754"/>
      <c r="G37" s="754"/>
      <c r="H37" s="754"/>
      <c r="I37" s="755"/>
    </row>
    <row r="38" spans="1:9" ht="15.75" thickBot="1">
      <c r="A38" s="723"/>
      <c r="B38" s="724"/>
      <c r="C38" s="756"/>
      <c r="D38" s="750"/>
      <c r="E38" s="750"/>
      <c r="F38" s="750"/>
      <c r="G38" s="750"/>
      <c r="H38" s="750"/>
      <c r="I38" s="751"/>
    </row>
    <row r="39" spans="1:9" ht="15.75" thickBot="1">
      <c r="A39" s="725" t="s">
        <v>119</v>
      </c>
      <c r="B39" s="726"/>
      <c r="C39" s="757" t="str">
        <f>'Notification Form'!F18&amp;""</f>
        <v/>
      </c>
      <c r="D39" s="758"/>
      <c r="E39" s="758"/>
      <c r="F39" s="758"/>
      <c r="G39" s="758"/>
      <c r="H39" s="758"/>
      <c r="I39" s="759"/>
    </row>
    <row r="40" spans="1:9" ht="21.6" customHeight="1">
      <c r="A40" s="719" t="s">
        <v>120</v>
      </c>
      <c r="B40" s="720"/>
      <c r="C40" s="753" t="str">
        <f>'Exercise Overview'!D26&amp;""</f>
        <v/>
      </c>
      <c r="D40" s="754"/>
      <c r="E40" s="754"/>
      <c r="F40" s="754"/>
      <c r="G40" s="754"/>
      <c r="H40" s="754"/>
      <c r="I40" s="755"/>
    </row>
    <row r="41" spans="1:9" ht="21.6" customHeight="1">
      <c r="A41" s="721"/>
      <c r="B41" s="722"/>
      <c r="C41" s="753"/>
      <c r="D41" s="754"/>
      <c r="E41" s="754"/>
      <c r="F41" s="754"/>
      <c r="G41" s="754"/>
      <c r="H41" s="754"/>
      <c r="I41" s="755"/>
    </row>
    <row r="42" spans="1:9" ht="30" customHeight="1" thickBot="1">
      <c r="A42" s="723"/>
      <c r="B42" s="724"/>
      <c r="C42" s="756"/>
      <c r="D42" s="750"/>
      <c r="E42" s="750"/>
      <c r="F42" s="750"/>
      <c r="G42" s="750"/>
      <c r="H42" s="750"/>
      <c r="I42" s="751"/>
    </row>
    <row r="43" spans="1:9">
      <c r="A43" s="719" t="s">
        <v>121</v>
      </c>
      <c r="B43" s="720"/>
      <c r="C43" s="752" t="str">
        <f>'Notification Form'!F19 &amp; " at " &amp; 'Exercise Overview'!D28</f>
        <v xml:space="preserve"> at </v>
      </c>
      <c r="D43" s="748"/>
      <c r="E43" s="748"/>
      <c r="F43" s="748"/>
      <c r="G43" s="748"/>
      <c r="H43" s="748"/>
      <c r="I43" s="749"/>
    </row>
    <row r="44" spans="1:9" ht="15.75" thickBot="1">
      <c r="A44" s="723"/>
      <c r="B44" s="724"/>
      <c r="C44" s="756"/>
      <c r="D44" s="750"/>
      <c r="E44" s="750"/>
      <c r="F44" s="750"/>
      <c r="G44" s="750"/>
      <c r="H44" s="750"/>
      <c r="I44" s="751"/>
    </row>
    <row r="45" spans="1:9" ht="13.5" customHeight="1" thickBot="1">
      <c r="A45" s="760" t="s">
        <v>122</v>
      </c>
      <c r="B45" s="761"/>
      <c r="C45" s="761"/>
      <c r="D45" s="761"/>
      <c r="E45" s="761"/>
      <c r="F45" s="761"/>
      <c r="G45" s="761"/>
      <c r="H45" s="761"/>
      <c r="I45" s="762"/>
    </row>
    <row r="46" spans="1:9" ht="14.25" customHeight="1">
      <c r="A46" s="675" t="s">
        <v>540</v>
      </c>
      <c r="B46" s="697"/>
      <c r="C46" s="697"/>
      <c r="D46" s="697"/>
      <c r="E46" s="697"/>
      <c r="F46" s="697"/>
      <c r="G46" s="697"/>
      <c r="H46" s="697"/>
      <c r="I46" s="676"/>
    </row>
    <row r="47" spans="1:9" ht="14.25" customHeight="1">
      <c r="A47" s="677"/>
      <c r="B47" s="698"/>
      <c r="C47" s="698"/>
      <c r="D47" s="698"/>
      <c r="E47" s="698"/>
      <c r="F47" s="698"/>
      <c r="G47" s="698"/>
      <c r="H47" s="698"/>
      <c r="I47" s="678"/>
    </row>
    <row r="48" spans="1:9" ht="14.25" customHeight="1">
      <c r="A48" s="677"/>
      <c r="B48" s="698"/>
      <c r="C48" s="698"/>
      <c r="D48" s="698"/>
      <c r="E48" s="698"/>
      <c r="F48" s="698"/>
      <c r="G48" s="698"/>
      <c r="H48" s="698"/>
      <c r="I48" s="678"/>
    </row>
    <row r="49" spans="1:9" ht="27.75" customHeight="1" thickBot="1">
      <c r="A49" s="677"/>
      <c r="B49" s="698"/>
      <c r="C49" s="698"/>
      <c r="D49" s="698"/>
      <c r="E49" s="698"/>
      <c r="F49" s="698"/>
      <c r="G49" s="698"/>
      <c r="H49" s="698"/>
      <c r="I49" s="678"/>
    </row>
    <row r="50" spans="1:9" ht="13.5" customHeight="1" thickBot="1">
      <c r="A50" s="781" t="s">
        <v>124</v>
      </c>
      <c r="B50" s="782"/>
      <c r="C50" s="782"/>
      <c r="D50" s="782"/>
      <c r="E50" s="783"/>
      <c r="F50" s="781" t="s">
        <v>15</v>
      </c>
      <c r="G50" s="783"/>
      <c r="H50" s="781" t="s">
        <v>123</v>
      </c>
      <c r="I50" s="783"/>
    </row>
    <row r="51" spans="1:9" ht="13.5" customHeight="1">
      <c r="A51" s="670" t="str">
        <f>"1. " &amp; 'Exercise Overview'!D17</f>
        <v xml:space="preserve">1. </v>
      </c>
      <c r="B51" s="660"/>
      <c r="C51" s="660"/>
      <c r="D51" s="660"/>
      <c r="E51" s="661"/>
      <c r="F51" s="675" t="str">
        <f>'Notification Form'!F15</f>
        <v/>
      </c>
      <c r="G51" s="676"/>
      <c r="H51" s="675" t="str">
        <f>IF(ENUM!AA1=1,"Performed Without Challenges (P)",IF(ENUM!AA1=2,"Performed with Some Challenges (S)",IF(ENUM!AA1=3,"Performed with Major Challenges (M)",IF(ENUM!AA1=4,"Unable to be Performed (U)",""))))</f>
        <v/>
      </c>
      <c r="I51" s="676"/>
    </row>
    <row r="52" spans="1:9" ht="13.5" customHeight="1">
      <c r="A52" s="671"/>
      <c r="B52" s="672"/>
      <c r="C52" s="672"/>
      <c r="D52" s="672"/>
      <c r="E52" s="673"/>
      <c r="F52" s="677"/>
      <c r="G52" s="678"/>
      <c r="H52" s="677"/>
      <c r="I52" s="678"/>
    </row>
    <row r="53" spans="1:9" ht="13.5" customHeight="1" thickBot="1">
      <c r="A53" s="674"/>
      <c r="B53" s="658"/>
      <c r="C53" s="658"/>
      <c r="D53" s="658"/>
      <c r="E53" s="659"/>
      <c r="F53" s="679"/>
      <c r="G53" s="680"/>
      <c r="H53" s="679"/>
      <c r="I53" s="680"/>
    </row>
    <row r="54" spans="1:9" ht="13.5" customHeight="1">
      <c r="A54" s="670" t="str">
        <f>"2. " &amp; 'Exercise Overview'!D18</f>
        <v xml:space="preserve">2. </v>
      </c>
      <c r="B54" s="660"/>
      <c r="C54" s="660"/>
      <c r="D54" s="660"/>
      <c r="E54" s="661"/>
      <c r="F54" s="675" t="str">
        <f>'Notification Form'!H15</f>
        <v/>
      </c>
      <c r="G54" s="676"/>
      <c r="H54" s="675" t="str">
        <f>IF(ENUM!AA2=1,"Performed Without Challenges (P)",IF(ENUM!AA2=2,"Performed with Some Challenges (S)",IF(ENUM!AA2=3,"Performed with Major Challenges (M)",IF(ENUM!AA2=4,"Unable to be Performed (U)",""))))</f>
        <v/>
      </c>
      <c r="I54" s="676"/>
    </row>
    <row r="55" spans="1:9" ht="13.5" customHeight="1">
      <c r="A55" s="671"/>
      <c r="B55" s="672"/>
      <c r="C55" s="672"/>
      <c r="D55" s="672"/>
      <c r="E55" s="673"/>
      <c r="F55" s="677"/>
      <c r="G55" s="678"/>
      <c r="H55" s="677"/>
      <c r="I55" s="678"/>
    </row>
    <row r="56" spans="1:9" ht="13.5" customHeight="1" thickBot="1">
      <c r="A56" s="674"/>
      <c r="B56" s="658"/>
      <c r="C56" s="658"/>
      <c r="D56" s="658"/>
      <c r="E56" s="659"/>
      <c r="F56" s="679"/>
      <c r="G56" s="680"/>
      <c r="H56" s="679"/>
      <c r="I56" s="680"/>
    </row>
    <row r="57" spans="1:9" ht="13.5" customHeight="1">
      <c r="A57" s="670" t="str">
        <f>"3. " &amp; 'Exercise Overview'!D19</f>
        <v xml:space="preserve">3. </v>
      </c>
      <c r="B57" s="660"/>
      <c r="C57" s="660"/>
      <c r="D57" s="660"/>
      <c r="E57" s="661"/>
      <c r="F57" s="675" t="str">
        <f>'Notification Form'!H15</f>
        <v/>
      </c>
      <c r="G57" s="676"/>
      <c r="H57" s="675" t="str">
        <f>IF(ENUM!AA3=1,"Performed Without Challenges (P)",IF(ENUM!AA3=2,"Performed with Some Challenges (S)",IF(ENUM!AA3=3,"Performed with Major Challenges (M)",IF(ENUM!AA3=4,"Unable to be Performed (U)",""))))</f>
        <v/>
      </c>
      <c r="I57" s="676"/>
    </row>
    <row r="58" spans="1:9" ht="13.5" customHeight="1">
      <c r="A58" s="671"/>
      <c r="B58" s="672"/>
      <c r="C58" s="672"/>
      <c r="D58" s="672"/>
      <c r="E58" s="673"/>
      <c r="F58" s="677"/>
      <c r="G58" s="678"/>
      <c r="H58" s="677"/>
      <c r="I58" s="678"/>
    </row>
    <row r="59" spans="1:9" ht="13.5" customHeight="1" thickBot="1">
      <c r="A59" s="674"/>
      <c r="B59" s="658"/>
      <c r="C59" s="658"/>
      <c r="D59" s="658"/>
      <c r="E59" s="659"/>
      <c r="F59" s="679"/>
      <c r="G59" s="680"/>
      <c r="H59" s="679"/>
      <c r="I59" s="680"/>
    </row>
    <row r="60" spans="1:9" ht="13.5" customHeight="1">
      <c r="A60" s="670" t="str">
        <f>"4. " &amp; 'Exercise Overview'!D20</f>
        <v xml:space="preserve">4. </v>
      </c>
      <c r="B60" s="660"/>
      <c r="C60" s="660"/>
      <c r="D60" s="660"/>
      <c r="E60" s="661"/>
      <c r="F60" s="675" t="str">
        <f>'Notification Form'!F17</f>
        <v/>
      </c>
      <c r="G60" s="676"/>
      <c r="H60" s="675" t="str">
        <f>IF(ENUM!AA4=1,"Performed Without Challenges (P)",IF(ENUM!AA4=2,"Performed with Some Challenges (S)",IF(ENUM!AA4=3,"Performed with Major Challenges (M)",IF(ENUM!AA4=4,"Unable to be Performed (U)",""))))</f>
        <v/>
      </c>
      <c r="I60" s="676"/>
    </row>
    <row r="61" spans="1:9" ht="13.5" customHeight="1">
      <c r="A61" s="671"/>
      <c r="B61" s="672"/>
      <c r="C61" s="672"/>
      <c r="D61" s="672"/>
      <c r="E61" s="673"/>
      <c r="F61" s="677"/>
      <c r="G61" s="678"/>
      <c r="H61" s="677"/>
      <c r="I61" s="678"/>
    </row>
    <row r="62" spans="1:9" ht="13.5" customHeight="1" thickBot="1">
      <c r="A62" s="674"/>
      <c r="B62" s="658"/>
      <c r="C62" s="658"/>
      <c r="D62" s="658"/>
      <c r="E62" s="659"/>
      <c r="F62" s="679"/>
      <c r="G62" s="680"/>
      <c r="H62" s="679"/>
      <c r="I62" s="680"/>
    </row>
    <row r="63" spans="1:9" ht="13.5" customHeight="1">
      <c r="A63" s="670" t="str">
        <f>"5. " &amp; 'Exercise Overview'!D21</f>
        <v xml:space="preserve">5. </v>
      </c>
      <c r="B63" s="660"/>
      <c r="C63" s="660"/>
      <c r="D63" s="660"/>
      <c r="E63" s="661"/>
      <c r="F63" s="675" t="str">
        <f>'Notification Form'!H17</f>
        <v/>
      </c>
      <c r="G63" s="676"/>
      <c r="H63" s="675" t="str">
        <f>IF(ENUM!AA5=1,"Performed Without Challenges (P)",IF(ENUM!AA5=2,"Performed with Some Challenges (S)",IF(ENUM!AA5=3,"Performed with Major Challenges (M)",IF(ENUM!AA5=4,"Unable to be Performed (U)",""))))</f>
        <v/>
      </c>
      <c r="I63" s="676"/>
    </row>
    <row r="64" spans="1:9" ht="13.5" customHeight="1">
      <c r="A64" s="671"/>
      <c r="B64" s="672"/>
      <c r="C64" s="672"/>
      <c r="D64" s="672"/>
      <c r="E64" s="673"/>
      <c r="F64" s="677"/>
      <c r="G64" s="678"/>
      <c r="H64" s="677"/>
      <c r="I64" s="678"/>
    </row>
    <row r="65" spans="1:9" ht="13.5" customHeight="1" thickBot="1">
      <c r="A65" s="674"/>
      <c r="B65" s="658"/>
      <c r="C65" s="658"/>
      <c r="D65" s="658"/>
      <c r="E65" s="659"/>
      <c r="F65" s="679"/>
      <c r="G65" s="680"/>
      <c r="H65" s="679"/>
      <c r="I65" s="680"/>
    </row>
    <row r="66" spans="1:9" ht="13.5" customHeight="1">
      <c r="A66" s="670" t="str">
        <f>"6. " &amp; 'Exercise Overview'!D22</f>
        <v xml:space="preserve">6. </v>
      </c>
      <c r="B66" s="660"/>
      <c r="C66" s="660"/>
      <c r="D66" s="660"/>
      <c r="E66" s="661"/>
      <c r="F66" s="675" t="str">
        <f>'Notification Form'!J17</f>
        <v/>
      </c>
      <c r="G66" s="676"/>
      <c r="H66" s="675" t="str">
        <f>IF(ENUM!AA6=1,"Performed Without Challenges (P)",IF(ENUM!AA6=2,"Performed with Some Challenges (S)",IF(ENUM!AA6=3,"Performed with Major Challenges (M)",IF(ENUM!AA6=4,"Unable to be Performed (U)",""))))</f>
        <v/>
      </c>
      <c r="I66" s="676"/>
    </row>
    <row r="67" spans="1:9" ht="13.5" customHeight="1">
      <c r="A67" s="671"/>
      <c r="B67" s="672"/>
      <c r="C67" s="672"/>
      <c r="D67" s="672"/>
      <c r="E67" s="673"/>
      <c r="F67" s="677"/>
      <c r="G67" s="678"/>
      <c r="H67" s="677"/>
      <c r="I67" s="678"/>
    </row>
    <row r="68" spans="1:9" ht="13.5" customHeight="1" thickBot="1">
      <c r="A68" s="674"/>
      <c r="B68" s="658"/>
      <c r="C68" s="658"/>
      <c r="D68" s="658"/>
      <c r="E68" s="659"/>
      <c r="F68" s="679"/>
      <c r="G68" s="680"/>
      <c r="H68" s="679"/>
      <c r="I68" s="680"/>
    </row>
    <row r="69" spans="1:9" ht="15.75" thickBot="1">
      <c r="A69" s="757" t="s">
        <v>125</v>
      </c>
      <c r="B69" s="758"/>
      <c r="C69" s="758"/>
      <c r="D69" s="758"/>
      <c r="E69" s="758"/>
      <c r="F69" s="758"/>
      <c r="G69" s="758"/>
      <c r="H69" s="758"/>
      <c r="I69" s="759"/>
    </row>
    <row r="70" spans="1:9" ht="19.350000000000001" customHeight="1">
      <c r="A70" s="670" t="s">
        <v>541</v>
      </c>
      <c r="B70" s="660"/>
      <c r="C70" s="660"/>
      <c r="D70" s="660"/>
      <c r="E70" s="660"/>
      <c r="F70" s="660"/>
      <c r="G70" s="660"/>
      <c r="H70" s="660"/>
      <c r="I70" s="661"/>
    </row>
    <row r="71" spans="1:9" ht="19.350000000000001" customHeight="1">
      <c r="A71" s="671"/>
      <c r="B71" s="672"/>
      <c r="C71" s="672"/>
      <c r="D71" s="672"/>
      <c r="E71" s="672"/>
      <c r="F71" s="672"/>
      <c r="G71" s="672"/>
      <c r="H71" s="672"/>
      <c r="I71" s="673"/>
    </row>
    <row r="72" spans="1:9" ht="19.350000000000001" customHeight="1">
      <c r="A72" s="671"/>
      <c r="B72" s="672"/>
      <c r="C72" s="672"/>
      <c r="D72" s="672"/>
      <c r="E72" s="672"/>
      <c r="F72" s="672"/>
      <c r="G72" s="672"/>
      <c r="H72" s="672"/>
      <c r="I72" s="673"/>
    </row>
    <row r="73" spans="1:9" ht="19.350000000000001" customHeight="1">
      <c r="A73" s="671"/>
      <c r="B73" s="672"/>
      <c r="C73" s="672"/>
      <c r="D73" s="672"/>
      <c r="E73" s="672"/>
      <c r="F73" s="672"/>
      <c r="G73" s="672"/>
      <c r="H73" s="672"/>
      <c r="I73" s="673"/>
    </row>
    <row r="74" spans="1:9" ht="19.350000000000001" customHeight="1">
      <c r="A74" s="671"/>
      <c r="B74" s="672"/>
      <c r="C74" s="672"/>
      <c r="D74" s="672"/>
      <c r="E74" s="672"/>
      <c r="F74" s="672"/>
      <c r="G74" s="672"/>
      <c r="H74" s="672"/>
      <c r="I74" s="673"/>
    </row>
    <row r="75" spans="1:9" ht="19.350000000000001" customHeight="1">
      <c r="A75" s="671"/>
      <c r="B75" s="672"/>
      <c r="C75" s="672"/>
      <c r="D75" s="672"/>
      <c r="E75" s="672"/>
      <c r="F75" s="672"/>
      <c r="G75" s="672"/>
      <c r="H75" s="672"/>
      <c r="I75" s="673"/>
    </row>
    <row r="76" spans="1:9" ht="19.350000000000001" customHeight="1">
      <c r="A76" s="671"/>
      <c r="B76" s="672"/>
      <c r="C76" s="672"/>
      <c r="D76" s="672"/>
      <c r="E76" s="672"/>
      <c r="F76" s="672"/>
      <c r="G76" s="672"/>
      <c r="H76" s="672"/>
      <c r="I76" s="673"/>
    </row>
    <row r="77" spans="1:9" ht="19.350000000000001" customHeight="1">
      <c r="A77" s="671"/>
      <c r="B77" s="672"/>
      <c r="C77" s="672"/>
      <c r="D77" s="672"/>
      <c r="E77" s="672"/>
      <c r="F77" s="672"/>
      <c r="G77" s="672"/>
      <c r="H77" s="672"/>
      <c r="I77" s="673"/>
    </row>
    <row r="78" spans="1:9" ht="19.350000000000001" customHeight="1">
      <c r="A78" s="671"/>
      <c r="B78" s="672"/>
      <c r="C78" s="672"/>
      <c r="D78" s="672"/>
      <c r="E78" s="672"/>
      <c r="F78" s="672"/>
      <c r="G78" s="672"/>
      <c r="H78" s="672"/>
      <c r="I78" s="673"/>
    </row>
    <row r="79" spans="1:9" ht="19.350000000000001" customHeight="1">
      <c r="A79" s="671"/>
      <c r="B79" s="672"/>
      <c r="C79" s="672"/>
      <c r="D79" s="672"/>
      <c r="E79" s="672"/>
      <c r="F79" s="672"/>
      <c r="G79" s="672"/>
      <c r="H79" s="672"/>
      <c r="I79" s="673"/>
    </row>
    <row r="80" spans="1:9" ht="19.350000000000001" customHeight="1">
      <c r="A80" s="671"/>
      <c r="B80" s="672"/>
      <c r="C80" s="672"/>
      <c r="D80" s="672"/>
      <c r="E80" s="672"/>
      <c r="F80" s="672"/>
      <c r="G80" s="672"/>
      <c r="H80" s="672"/>
      <c r="I80" s="673"/>
    </row>
    <row r="81" spans="1:9" ht="19.350000000000001" customHeight="1">
      <c r="A81" s="671"/>
      <c r="B81" s="672"/>
      <c r="C81" s="672"/>
      <c r="D81" s="672"/>
      <c r="E81" s="672"/>
      <c r="F81" s="672"/>
      <c r="G81" s="672"/>
      <c r="H81" s="672"/>
      <c r="I81" s="673"/>
    </row>
    <row r="82" spans="1:9" ht="19.350000000000001" customHeight="1">
      <c r="A82" s="671"/>
      <c r="B82" s="672"/>
      <c r="C82" s="672"/>
      <c r="D82" s="672"/>
      <c r="E82" s="672"/>
      <c r="F82" s="672"/>
      <c r="G82" s="672"/>
      <c r="H82" s="672"/>
      <c r="I82" s="673"/>
    </row>
    <row r="83" spans="1:9" ht="19.350000000000001" customHeight="1">
      <c r="A83" s="671"/>
      <c r="B83" s="672"/>
      <c r="C83" s="672"/>
      <c r="D83" s="672"/>
      <c r="E83" s="672"/>
      <c r="F83" s="672"/>
      <c r="G83" s="672"/>
      <c r="H83" s="672"/>
      <c r="I83" s="673"/>
    </row>
    <row r="84" spans="1:9" ht="19.350000000000001" customHeight="1">
      <c r="A84" s="671"/>
      <c r="B84" s="672"/>
      <c r="C84" s="672"/>
      <c r="D84" s="672"/>
      <c r="E84" s="672"/>
      <c r="F84" s="672"/>
      <c r="G84" s="672"/>
      <c r="H84" s="672"/>
      <c r="I84" s="673"/>
    </row>
    <row r="85" spans="1:9" ht="19.350000000000001" customHeight="1" thickBot="1">
      <c r="A85" s="674"/>
      <c r="B85" s="658"/>
      <c r="C85" s="658"/>
      <c r="D85" s="658"/>
      <c r="E85" s="658"/>
      <c r="F85" s="658"/>
      <c r="G85" s="658"/>
      <c r="H85" s="658"/>
      <c r="I85" s="659"/>
    </row>
    <row r="86" spans="1:9" ht="28.5" customHeight="1" thickBot="1">
      <c r="A86" s="193"/>
      <c r="B86" s="193"/>
      <c r="C86" s="193"/>
      <c r="D86" s="193"/>
      <c r="E86" s="193"/>
      <c r="F86" s="193"/>
      <c r="G86" s="193"/>
      <c r="H86" s="193"/>
      <c r="I86" s="193"/>
    </row>
    <row r="87" spans="1:9" ht="15.75" thickBot="1">
      <c r="A87" s="784"/>
      <c r="B87" s="666"/>
      <c r="C87" s="761" t="s">
        <v>126</v>
      </c>
      <c r="D87" s="761"/>
      <c r="E87" s="761"/>
      <c r="F87" s="761"/>
      <c r="G87" s="761"/>
      <c r="H87" s="761"/>
      <c r="I87" s="762"/>
    </row>
    <row r="88" spans="1:9">
      <c r="A88" s="785" t="s">
        <v>127</v>
      </c>
      <c r="B88" s="786"/>
      <c r="C88" s="662" t="s">
        <v>371</v>
      </c>
      <c r="D88" s="662"/>
      <c r="E88" s="662"/>
      <c r="F88" s="662"/>
      <c r="G88" s="662"/>
      <c r="H88" s="662"/>
      <c r="I88" s="663"/>
    </row>
    <row r="89" spans="1:9" ht="15.75" thickBot="1">
      <c r="A89" s="785"/>
      <c r="B89" s="786"/>
      <c r="C89" s="664"/>
      <c r="D89" s="664"/>
      <c r="E89" s="664"/>
      <c r="F89" s="664"/>
      <c r="G89" s="664"/>
      <c r="H89" s="664"/>
      <c r="I89" s="665"/>
    </row>
    <row r="90" spans="1:9">
      <c r="A90" s="785" t="s">
        <v>597</v>
      </c>
      <c r="B90" s="786"/>
      <c r="C90" s="660" t="str">
        <f>'Exercise Overview'!D17&amp;""</f>
        <v/>
      </c>
      <c r="D90" s="660"/>
      <c r="E90" s="660"/>
      <c r="F90" s="660"/>
      <c r="G90" s="660"/>
      <c r="H90" s="660"/>
      <c r="I90" s="661"/>
    </row>
    <row r="91" spans="1:9">
      <c r="A91" s="785"/>
      <c r="B91" s="786"/>
      <c r="C91" s="672"/>
      <c r="D91" s="672"/>
      <c r="E91" s="672"/>
      <c r="F91" s="672"/>
      <c r="G91" s="672"/>
      <c r="H91" s="672"/>
      <c r="I91" s="673"/>
    </row>
    <row r="92" spans="1:9" ht="15.75" thickBot="1">
      <c r="A92" s="785"/>
      <c r="B92" s="786"/>
      <c r="C92" s="658"/>
      <c r="D92" s="658"/>
      <c r="E92" s="658"/>
      <c r="F92" s="658"/>
      <c r="G92" s="658"/>
      <c r="H92" s="658"/>
      <c r="I92" s="659"/>
    </row>
    <row r="93" spans="1:9">
      <c r="A93" s="702"/>
      <c r="B93" s="703"/>
      <c r="C93" s="662" t="s">
        <v>526</v>
      </c>
      <c r="D93" s="662"/>
      <c r="E93" s="662"/>
      <c r="F93" s="662"/>
      <c r="G93" s="662"/>
      <c r="H93" s="662"/>
      <c r="I93" s="663"/>
    </row>
    <row r="94" spans="1:9" ht="15.75" thickBot="1">
      <c r="A94" s="702"/>
      <c r="B94" s="703"/>
      <c r="C94" s="664"/>
      <c r="D94" s="664"/>
      <c r="E94" s="664"/>
      <c r="F94" s="664"/>
      <c r="G94" s="664"/>
      <c r="H94" s="664"/>
      <c r="I94" s="665"/>
    </row>
    <row r="95" spans="1:9" ht="15.75" thickBot="1">
      <c r="A95" s="702"/>
      <c r="B95" s="703"/>
      <c r="C95" s="761" t="s">
        <v>128</v>
      </c>
      <c r="D95" s="761"/>
      <c r="E95" s="761"/>
      <c r="F95" s="761"/>
      <c r="G95" s="761"/>
      <c r="H95" s="761"/>
      <c r="I95" s="762"/>
    </row>
    <row r="96" spans="1:9" ht="15.75" thickBot="1">
      <c r="A96" s="702"/>
      <c r="B96" s="703"/>
      <c r="C96" s="668" t="s">
        <v>192</v>
      </c>
      <c r="D96" s="668"/>
      <c r="E96" s="668"/>
      <c r="F96" s="668"/>
      <c r="G96" s="668"/>
      <c r="H96" s="668"/>
      <c r="I96" s="669"/>
    </row>
    <row r="97" spans="1:9" ht="18" customHeight="1">
      <c r="A97" s="785" t="s">
        <v>129</v>
      </c>
      <c r="B97" s="786"/>
      <c r="C97" s="660" t="str">
        <f>'Analysis of Core Capabilities 2'!C11&amp;""</f>
        <v/>
      </c>
      <c r="D97" s="660"/>
      <c r="E97" s="660"/>
      <c r="F97" s="660"/>
      <c r="G97" s="660"/>
      <c r="H97" s="660"/>
      <c r="I97" s="661"/>
    </row>
    <row r="98" spans="1:9" ht="18" customHeight="1" thickBot="1">
      <c r="A98" s="785"/>
      <c r="B98" s="786"/>
      <c r="C98" s="658"/>
      <c r="D98" s="658"/>
      <c r="E98" s="658"/>
      <c r="F98" s="658"/>
      <c r="G98" s="658"/>
      <c r="H98" s="658"/>
      <c r="I98" s="659"/>
    </row>
    <row r="99" spans="1:9" ht="18" customHeight="1">
      <c r="A99" s="785" t="s">
        <v>130</v>
      </c>
      <c r="B99" s="786"/>
      <c r="C99" s="660" t="str">
        <f>'Analysis of Core Capabilities 2'!C12&amp;""</f>
        <v/>
      </c>
      <c r="D99" s="660"/>
      <c r="E99" s="660"/>
      <c r="F99" s="660"/>
      <c r="G99" s="660"/>
      <c r="H99" s="660"/>
      <c r="I99" s="661"/>
    </row>
    <row r="100" spans="1:9" ht="18" customHeight="1" thickBot="1">
      <c r="A100" s="785"/>
      <c r="B100" s="786"/>
      <c r="C100" s="658"/>
      <c r="D100" s="658"/>
      <c r="E100" s="658"/>
      <c r="F100" s="658"/>
      <c r="G100" s="658"/>
      <c r="H100" s="658"/>
      <c r="I100" s="659"/>
    </row>
    <row r="101" spans="1:9" ht="18" customHeight="1">
      <c r="A101" s="785" t="s">
        <v>131</v>
      </c>
      <c r="B101" s="786"/>
      <c r="C101" s="660" t="str">
        <f>'Analysis of Core Capabilities 2'!C13&amp;""</f>
        <v/>
      </c>
      <c r="D101" s="660"/>
      <c r="E101" s="660"/>
      <c r="F101" s="660"/>
      <c r="G101" s="660"/>
      <c r="H101" s="660"/>
      <c r="I101" s="661"/>
    </row>
    <row r="102" spans="1:9" ht="18" customHeight="1" thickBot="1">
      <c r="A102" s="785"/>
      <c r="B102" s="786"/>
      <c r="C102" s="658"/>
      <c r="D102" s="658"/>
      <c r="E102" s="658"/>
      <c r="F102" s="658"/>
      <c r="G102" s="658"/>
      <c r="H102" s="658"/>
      <c r="I102" s="659"/>
    </row>
    <row r="103" spans="1:9" ht="15.75" thickBot="1">
      <c r="A103" s="787"/>
      <c r="B103" s="788"/>
      <c r="C103" s="701" t="s">
        <v>132</v>
      </c>
      <c r="D103" s="701"/>
      <c r="E103" s="701"/>
      <c r="F103" s="701"/>
      <c r="G103" s="701"/>
      <c r="H103" s="701"/>
      <c r="I103" s="704"/>
    </row>
    <row r="104" spans="1:9" ht="15.75" thickBot="1">
      <c r="A104" s="787"/>
      <c r="B104" s="788"/>
      <c r="C104" s="668" t="s">
        <v>542</v>
      </c>
      <c r="D104" s="668"/>
      <c r="E104" s="668"/>
      <c r="F104" s="668"/>
      <c r="G104" s="668"/>
      <c r="H104" s="668"/>
      <c r="I104" s="669"/>
    </row>
    <row r="105" spans="1:9" ht="18" customHeight="1">
      <c r="A105" s="785" t="s">
        <v>129</v>
      </c>
      <c r="B105" s="786"/>
      <c r="C105" s="660" t="str">
        <f>'Analysis of Core Capabilities 2'!C16&amp;""</f>
        <v/>
      </c>
      <c r="D105" s="660"/>
      <c r="E105" s="660"/>
      <c r="F105" s="660"/>
      <c r="G105" s="660"/>
      <c r="H105" s="660"/>
      <c r="I105" s="661"/>
    </row>
    <row r="106" spans="1:9" ht="18" customHeight="1" thickBot="1">
      <c r="A106" s="785"/>
      <c r="B106" s="786"/>
      <c r="C106" s="658"/>
      <c r="D106" s="658"/>
      <c r="E106" s="658"/>
      <c r="F106" s="658"/>
      <c r="G106" s="658"/>
      <c r="H106" s="658"/>
      <c r="I106" s="659"/>
    </row>
    <row r="107" spans="1:9" ht="18" customHeight="1">
      <c r="A107" s="785" t="s">
        <v>130</v>
      </c>
      <c r="B107" s="786"/>
      <c r="C107" s="660" t="str">
        <f>'Analysis of Core Capabilities 2'!C17&amp;""</f>
        <v/>
      </c>
      <c r="D107" s="660"/>
      <c r="E107" s="660"/>
      <c r="F107" s="660"/>
      <c r="G107" s="660"/>
      <c r="H107" s="660"/>
      <c r="I107" s="661"/>
    </row>
    <row r="108" spans="1:9" ht="18" customHeight="1" thickBot="1">
      <c r="A108" s="785"/>
      <c r="B108" s="786"/>
      <c r="C108" s="658"/>
      <c r="D108" s="658"/>
      <c r="E108" s="658"/>
      <c r="F108" s="658"/>
      <c r="G108" s="658"/>
      <c r="H108" s="658"/>
      <c r="I108" s="659"/>
    </row>
    <row r="109" spans="1:9" ht="18" customHeight="1">
      <c r="A109" s="785" t="s">
        <v>131</v>
      </c>
      <c r="B109" s="786"/>
      <c r="C109" s="660" t="str">
        <f>'Analysis of Core Capabilities 2'!C18&amp;""</f>
        <v/>
      </c>
      <c r="D109" s="660"/>
      <c r="E109" s="660"/>
      <c r="F109" s="660"/>
      <c r="G109" s="660"/>
      <c r="H109" s="660"/>
      <c r="I109" s="661"/>
    </row>
    <row r="110" spans="1:9" ht="18" customHeight="1" thickBot="1">
      <c r="A110" s="785"/>
      <c r="B110" s="786"/>
      <c r="C110" s="658"/>
      <c r="D110" s="658"/>
      <c r="E110" s="658"/>
      <c r="F110" s="658"/>
      <c r="G110" s="658"/>
      <c r="H110" s="658"/>
      <c r="I110" s="659"/>
    </row>
    <row r="111" spans="1:9" ht="18" customHeight="1">
      <c r="A111" s="785" t="s">
        <v>133</v>
      </c>
      <c r="B111" s="786"/>
      <c r="C111" s="660" t="str">
        <f>'Analysis of Core Capabilities 2'!C19&amp;""</f>
        <v/>
      </c>
      <c r="D111" s="660"/>
      <c r="E111" s="660"/>
      <c r="F111" s="660"/>
      <c r="G111" s="660"/>
      <c r="H111" s="660"/>
      <c r="I111" s="661"/>
    </row>
    <row r="112" spans="1:9" ht="18" customHeight="1" thickBot="1">
      <c r="A112" s="785"/>
      <c r="B112" s="786"/>
      <c r="C112" s="658"/>
      <c r="D112" s="658"/>
      <c r="E112" s="658"/>
      <c r="F112" s="658"/>
      <c r="G112" s="658"/>
      <c r="H112" s="658"/>
      <c r="I112" s="659"/>
    </row>
    <row r="113" spans="1:9" ht="18" customHeight="1">
      <c r="A113" s="785" t="s">
        <v>134</v>
      </c>
      <c r="B113" s="786"/>
      <c r="C113" s="660" t="str">
        <f>'Analysis of Core Capabilities 2'!C20&amp;""</f>
        <v/>
      </c>
      <c r="D113" s="660"/>
      <c r="E113" s="660"/>
      <c r="F113" s="660"/>
      <c r="G113" s="660"/>
      <c r="H113" s="660"/>
      <c r="I113" s="661"/>
    </row>
    <row r="114" spans="1:9" ht="18" customHeight="1" thickBot="1">
      <c r="A114" s="785"/>
      <c r="B114" s="786"/>
      <c r="C114" s="658"/>
      <c r="D114" s="658"/>
      <c r="E114" s="658"/>
      <c r="F114" s="658"/>
      <c r="G114" s="658"/>
      <c r="H114" s="658"/>
      <c r="I114" s="659"/>
    </row>
    <row r="115" spans="1:9" ht="10.5" customHeight="1">
      <c r="A115" s="789"/>
      <c r="B115" s="790"/>
      <c r="C115" s="701" t="s">
        <v>527</v>
      </c>
      <c r="D115" s="701"/>
      <c r="E115" s="701"/>
      <c r="F115" s="701"/>
      <c r="G115" s="701"/>
      <c r="H115" s="701"/>
      <c r="I115" s="704"/>
    </row>
    <row r="116" spans="1:9" ht="13.5" customHeight="1" thickBot="1">
      <c r="A116" s="789"/>
      <c r="B116" s="790"/>
      <c r="C116" s="708"/>
      <c r="D116" s="708"/>
      <c r="E116" s="708"/>
      <c r="F116" s="708"/>
      <c r="G116" s="708"/>
      <c r="H116" s="708"/>
      <c r="I116" s="709"/>
    </row>
    <row r="117" spans="1:9">
      <c r="A117" s="785" t="s">
        <v>376</v>
      </c>
      <c r="B117" s="786"/>
      <c r="C117" s="660" t="str">
        <f>'Analysis of Core Capabilities 2'!C23&amp;""</f>
        <v/>
      </c>
      <c r="D117" s="660"/>
      <c r="E117" s="660"/>
      <c r="F117" s="660"/>
      <c r="G117" s="660"/>
      <c r="H117" s="660"/>
      <c r="I117" s="661"/>
    </row>
    <row r="118" spans="1:9" ht="15.75" thickBot="1">
      <c r="A118" s="785"/>
      <c r="B118" s="786"/>
      <c r="C118" s="658"/>
      <c r="D118" s="658"/>
      <c r="E118" s="658"/>
      <c r="F118" s="658"/>
      <c r="G118" s="658"/>
      <c r="H118" s="658"/>
      <c r="I118" s="659"/>
    </row>
    <row r="119" spans="1:9">
      <c r="A119" s="785" t="s">
        <v>375</v>
      </c>
      <c r="B119" s="786"/>
      <c r="C119" s="660" t="str">
        <f>'Analysis of Core Capabilities 2'!C24&amp;""</f>
        <v/>
      </c>
      <c r="D119" s="660"/>
      <c r="E119" s="660"/>
      <c r="F119" s="660"/>
      <c r="G119" s="660"/>
      <c r="H119" s="660"/>
      <c r="I119" s="661"/>
    </row>
    <row r="120" spans="1:9" ht="15.75" thickBot="1">
      <c r="A120" s="785"/>
      <c r="B120" s="786"/>
      <c r="C120" s="658"/>
      <c r="D120" s="658"/>
      <c r="E120" s="658"/>
      <c r="F120" s="658"/>
      <c r="G120" s="658"/>
      <c r="H120" s="658"/>
      <c r="I120" s="659"/>
    </row>
    <row r="121" spans="1:9">
      <c r="A121" s="785" t="s">
        <v>374</v>
      </c>
      <c r="B121" s="786"/>
      <c r="C121" s="660" t="str">
        <f>'Analysis of Core Capabilities 2'!C25&amp;""</f>
        <v/>
      </c>
      <c r="D121" s="660"/>
      <c r="E121" s="660"/>
      <c r="F121" s="660"/>
      <c r="G121" s="660"/>
      <c r="H121" s="660"/>
      <c r="I121" s="661"/>
    </row>
    <row r="122" spans="1:9" ht="15.75" thickBot="1">
      <c r="A122" s="785"/>
      <c r="B122" s="786"/>
      <c r="C122" s="658"/>
      <c r="D122" s="658"/>
      <c r="E122" s="658"/>
      <c r="F122" s="658"/>
      <c r="G122" s="658"/>
      <c r="H122" s="658"/>
      <c r="I122" s="659"/>
    </row>
    <row r="123" spans="1:9">
      <c r="A123" s="791" t="s">
        <v>372</v>
      </c>
      <c r="B123" s="786"/>
      <c r="C123" s="660" t="str">
        <f>'Analysis of Core Capabilities 2'!C26&amp;""</f>
        <v/>
      </c>
      <c r="D123" s="660"/>
      <c r="E123" s="660"/>
      <c r="F123" s="660"/>
      <c r="G123" s="660"/>
      <c r="H123" s="660"/>
      <c r="I123" s="661"/>
    </row>
    <row r="124" spans="1:9" ht="15.75" thickBot="1">
      <c r="A124" s="785"/>
      <c r="B124" s="786"/>
      <c r="C124" s="658"/>
      <c r="D124" s="658"/>
      <c r="E124" s="658"/>
      <c r="F124" s="658"/>
      <c r="G124" s="658"/>
      <c r="H124" s="658"/>
      <c r="I124" s="659"/>
    </row>
    <row r="125" spans="1:9">
      <c r="A125" s="791" t="s">
        <v>373</v>
      </c>
      <c r="B125" s="786"/>
      <c r="C125" s="660" t="str">
        <f>'Analysis of Core Capabilities 2'!C27&amp;""</f>
        <v/>
      </c>
      <c r="D125" s="660"/>
      <c r="E125" s="660"/>
      <c r="F125" s="660"/>
      <c r="G125" s="660"/>
      <c r="H125" s="660"/>
      <c r="I125" s="661"/>
    </row>
    <row r="126" spans="1:9" ht="15.75" thickBot="1">
      <c r="A126" s="785"/>
      <c r="B126" s="786"/>
      <c r="C126" s="658"/>
      <c r="D126" s="658"/>
      <c r="E126" s="658"/>
      <c r="F126" s="658"/>
      <c r="G126" s="658"/>
      <c r="H126" s="658"/>
      <c r="I126" s="659"/>
    </row>
    <row r="127" spans="1:9">
      <c r="A127" s="702"/>
      <c r="B127" s="703"/>
      <c r="C127" s="666" t="s">
        <v>203</v>
      </c>
      <c r="D127" s="666"/>
      <c r="E127" s="666"/>
      <c r="F127" s="666"/>
      <c r="G127" s="666"/>
      <c r="H127" s="666"/>
      <c r="I127" s="667"/>
    </row>
    <row r="128" spans="1:9" ht="33" customHeight="1" thickBot="1">
      <c r="A128" s="792" t="s">
        <v>135</v>
      </c>
      <c r="B128" s="793"/>
      <c r="C128" s="657" t="str">
        <f>'EEG 1'!B6&amp;""</f>
        <v/>
      </c>
      <c r="D128" s="658"/>
      <c r="E128" s="658"/>
      <c r="F128" s="658"/>
      <c r="G128" s="658"/>
      <c r="H128" s="658"/>
      <c r="I128" s="659"/>
    </row>
    <row r="129" spans="1:9" ht="15.75" thickBot="1">
      <c r="A129" s="784"/>
      <c r="B129" s="666"/>
      <c r="C129" s="761" t="s">
        <v>136</v>
      </c>
      <c r="D129" s="761"/>
      <c r="E129" s="761"/>
      <c r="F129" s="761"/>
      <c r="G129" s="761"/>
      <c r="H129" s="761"/>
      <c r="I129" s="762"/>
    </row>
    <row r="130" spans="1:9">
      <c r="A130" s="785" t="s">
        <v>127</v>
      </c>
      <c r="B130" s="786"/>
      <c r="C130" s="662" t="s">
        <v>371</v>
      </c>
      <c r="D130" s="662"/>
      <c r="E130" s="662"/>
      <c r="F130" s="662"/>
      <c r="G130" s="662"/>
      <c r="H130" s="662"/>
      <c r="I130" s="663"/>
    </row>
    <row r="131" spans="1:9" ht="15.75" thickBot="1">
      <c r="A131" s="785"/>
      <c r="B131" s="786"/>
      <c r="C131" s="664"/>
      <c r="D131" s="664"/>
      <c r="E131" s="664"/>
      <c r="F131" s="664"/>
      <c r="G131" s="664"/>
      <c r="H131" s="664"/>
      <c r="I131" s="665"/>
    </row>
    <row r="132" spans="1:9">
      <c r="A132" s="785" t="s">
        <v>598</v>
      </c>
      <c r="B132" s="786"/>
      <c r="C132" s="660" t="str">
        <f>'Exercise Overview'!D18&amp;""</f>
        <v/>
      </c>
      <c r="D132" s="660"/>
      <c r="E132" s="660"/>
      <c r="F132" s="660"/>
      <c r="G132" s="660"/>
      <c r="H132" s="660"/>
      <c r="I132" s="661"/>
    </row>
    <row r="133" spans="1:9">
      <c r="A133" s="785"/>
      <c r="B133" s="786"/>
      <c r="C133" s="672"/>
      <c r="D133" s="672"/>
      <c r="E133" s="672"/>
      <c r="F133" s="672"/>
      <c r="G133" s="672"/>
      <c r="H133" s="672"/>
      <c r="I133" s="673"/>
    </row>
    <row r="134" spans="1:9" ht="15.75" thickBot="1">
      <c r="A134" s="785"/>
      <c r="B134" s="786"/>
      <c r="C134" s="658"/>
      <c r="D134" s="658"/>
      <c r="E134" s="658"/>
      <c r="F134" s="658"/>
      <c r="G134" s="658"/>
      <c r="H134" s="658"/>
      <c r="I134" s="659"/>
    </row>
    <row r="135" spans="1:9">
      <c r="A135" s="702"/>
      <c r="B135" s="703"/>
      <c r="C135" s="662" t="s">
        <v>526</v>
      </c>
      <c r="D135" s="662"/>
      <c r="E135" s="662"/>
      <c r="F135" s="662"/>
      <c r="G135" s="662"/>
      <c r="H135" s="662"/>
      <c r="I135" s="663"/>
    </row>
    <row r="136" spans="1:9" ht="15.75" thickBot="1">
      <c r="A136" s="702"/>
      <c r="B136" s="703"/>
      <c r="C136" s="664"/>
      <c r="D136" s="664"/>
      <c r="E136" s="664"/>
      <c r="F136" s="664"/>
      <c r="G136" s="664"/>
      <c r="H136" s="664"/>
      <c r="I136" s="665"/>
    </row>
    <row r="137" spans="1:9" ht="15.75" thickBot="1">
      <c r="A137" s="702"/>
      <c r="B137" s="703"/>
      <c r="C137" s="761" t="s">
        <v>128</v>
      </c>
      <c r="D137" s="761"/>
      <c r="E137" s="761"/>
      <c r="F137" s="761"/>
      <c r="G137" s="761"/>
      <c r="H137" s="761"/>
      <c r="I137" s="762"/>
    </row>
    <row r="138" spans="1:9" ht="15.75" thickBot="1">
      <c r="A138" s="702"/>
      <c r="B138" s="703"/>
      <c r="C138" s="668" t="s">
        <v>192</v>
      </c>
      <c r="D138" s="668"/>
      <c r="E138" s="668"/>
      <c r="F138" s="668"/>
      <c r="G138" s="668"/>
      <c r="H138" s="668"/>
      <c r="I138" s="669"/>
    </row>
    <row r="139" spans="1:9" ht="18" customHeight="1">
      <c r="A139" s="785" t="s">
        <v>129</v>
      </c>
      <c r="B139" s="786"/>
      <c r="C139" s="660" t="str">
        <f>'Analysis of Core Capabilities 2'!C40&amp;""</f>
        <v/>
      </c>
      <c r="D139" s="660"/>
      <c r="E139" s="660"/>
      <c r="F139" s="660"/>
      <c r="G139" s="660"/>
      <c r="H139" s="660"/>
      <c r="I139" s="661"/>
    </row>
    <row r="140" spans="1:9" ht="18" customHeight="1" thickBot="1">
      <c r="A140" s="785"/>
      <c r="B140" s="786"/>
      <c r="C140" s="658"/>
      <c r="D140" s="658"/>
      <c r="E140" s="658"/>
      <c r="F140" s="658"/>
      <c r="G140" s="658"/>
      <c r="H140" s="658"/>
      <c r="I140" s="659"/>
    </row>
    <row r="141" spans="1:9" ht="18" customHeight="1">
      <c r="A141" s="785" t="s">
        <v>130</v>
      </c>
      <c r="B141" s="786"/>
      <c r="C141" s="660" t="str">
        <f>'Analysis of Core Capabilities 2'!C41&amp;""</f>
        <v/>
      </c>
      <c r="D141" s="660"/>
      <c r="E141" s="660"/>
      <c r="F141" s="660"/>
      <c r="G141" s="660"/>
      <c r="H141" s="660"/>
      <c r="I141" s="661"/>
    </row>
    <row r="142" spans="1:9" ht="18" customHeight="1" thickBot="1">
      <c r="A142" s="785"/>
      <c r="B142" s="786"/>
      <c r="C142" s="658"/>
      <c r="D142" s="658"/>
      <c r="E142" s="658"/>
      <c r="F142" s="658"/>
      <c r="G142" s="658"/>
      <c r="H142" s="658"/>
      <c r="I142" s="659"/>
    </row>
    <row r="143" spans="1:9" ht="18" customHeight="1">
      <c r="A143" s="785" t="s">
        <v>131</v>
      </c>
      <c r="B143" s="786"/>
      <c r="C143" s="660" t="str">
        <f>'Analysis of Core Capabilities 2'!C42&amp;""</f>
        <v/>
      </c>
      <c r="D143" s="660"/>
      <c r="E143" s="660"/>
      <c r="F143" s="660"/>
      <c r="G143" s="660"/>
      <c r="H143" s="660"/>
      <c r="I143" s="661"/>
    </row>
    <row r="144" spans="1:9" ht="18" customHeight="1" thickBot="1">
      <c r="A144" s="785"/>
      <c r="B144" s="786"/>
      <c r="C144" s="658"/>
      <c r="D144" s="658"/>
      <c r="E144" s="658"/>
      <c r="F144" s="658"/>
      <c r="G144" s="658"/>
      <c r="H144" s="658"/>
      <c r="I144" s="659"/>
    </row>
    <row r="145" spans="1:9" ht="15.75" thickBot="1">
      <c r="A145" s="787"/>
      <c r="B145" s="788"/>
      <c r="C145" s="666" t="s">
        <v>132</v>
      </c>
      <c r="D145" s="666"/>
      <c r="E145" s="666"/>
      <c r="F145" s="666"/>
      <c r="G145" s="666"/>
      <c r="H145" s="666"/>
      <c r="I145" s="667"/>
    </row>
    <row r="146" spans="1:9" ht="15.75" thickBot="1">
      <c r="A146" s="787"/>
      <c r="B146" s="788"/>
      <c r="C146" s="668" t="s">
        <v>542</v>
      </c>
      <c r="D146" s="668"/>
      <c r="E146" s="668"/>
      <c r="F146" s="668"/>
      <c r="G146" s="668"/>
      <c r="H146" s="668"/>
      <c r="I146" s="669"/>
    </row>
    <row r="147" spans="1:9" ht="18" customHeight="1">
      <c r="A147" s="785" t="s">
        <v>129</v>
      </c>
      <c r="B147" s="786"/>
      <c r="C147" s="660" t="str">
        <f>'Analysis of Core Capabilities 2'!C45&amp;""</f>
        <v/>
      </c>
      <c r="D147" s="660"/>
      <c r="E147" s="660"/>
      <c r="F147" s="660"/>
      <c r="G147" s="660"/>
      <c r="H147" s="660"/>
      <c r="I147" s="661"/>
    </row>
    <row r="148" spans="1:9" ht="18" customHeight="1" thickBot="1">
      <c r="A148" s="785"/>
      <c r="B148" s="786"/>
      <c r="C148" s="658"/>
      <c r="D148" s="658"/>
      <c r="E148" s="658"/>
      <c r="F148" s="658"/>
      <c r="G148" s="658"/>
      <c r="H148" s="658"/>
      <c r="I148" s="659"/>
    </row>
    <row r="149" spans="1:9" ht="18" customHeight="1">
      <c r="A149" s="785" t="s">
        <v>130</v>
      </c>
      <c r="B149" s="786"/>
      <c r="C149" s="660" t="str">
        <f>'Analysis of Core Capabilities 2'!C46&amp;""</f>
        <v/>
      </c>
      <c r="D149" s="660"/>
      <c r="E149" s="660"/>
      <c r="F149" s="660"/>
      <c r="G149" s="660"/>
      <c r="H149" s="660"/>
      <c r="I149" s="661"/>
    </row>
    <row r="150" spans="1:9" ht="18" customHeight="1" thickBot="1">
      <c r="A150" s="785"/>
      <c r="B150" s="786"/>
      <c r="C150" s="658"/>
      <c r="D150" s="658"/>
      <c r="E150" s="658"/>
      <c r="F150" s="658"/>
      <c r="G150" s="658"/>
      <c r="H150" s="658"/>
      <c r="I150" s="659"/>
    </row>
    <row r="151" spans="1:9" ht="18" customHeight="1">
      <c r="A151" s="785" t="s">
        <v>131</v>
      </c>
      <c r="B151" s="786"/>
      <c r="C151" s="660" t="str">
        <f>'Analysis of Core Capabilities 2'!C47&amp;""</f>
        <v/>
      </c>
      <c r="D151" s="660"/>
      <c r="E151" s="660"/>
      <c r="F151" s="660"/>
      <c r="G151" s="660"/>
      <c r="H151" s="660"/>
      <c r="I151" s="661"/>
    </row>
    <row r="152" spans="1:9" ht="18" customHeight="1" thickBot="1">
      <c r="A152" s="785"/>
      <c r="B152" s="786"/>
      <c r="C152" s="658"/>
      <c r="D152" s="658"/>
      <c r="E152" s="658"/>
      <c r="F152" s="658"/>
      <c r="G152" s="658"/>
      <c r="H152" s="658"/>
      <c r="I152" s="659"/>
    </row>
    <row r="153" spans="1:9" ht="18" customHeight="1">
      <c r="A153" s="785" t="s">
        <v>133</v>
      </c>
      <c r="B153" s="786"/>
      <c r="C153" s="660" t="str">
        <f>'Analysis of Core Capabilities 2'!C48&amp;""</f>
        <v/>
      </c>
      <c r="D153" s="660"/>
      <c r="E153" s="660"/>
      <c r="F153" s="660"/>
      <c r="G153" s="660"/>
      <c r="H153" s="660"/>
      <c r="I153" s="661"/>
    </row>
    <row r="154" spans="1:9" ht="18" customHeight="1" thickBot="1">
      <c r="A154" s="785"/>
      <c r="B154" s="786"/>
      <c r="C154" s="658"/>
      <c r="D154" s="658"/>
      <c r="E154" s="658"/>
      <c r="F154" s="658"/>
      <c r="G154" s="658"/>
      <c r="H154" s="658"/>
      <c r="I154" s="659"/>
    </row>
    <row r="155" spans="1:9" ht="18" customHeight="1">
      <c r="A155" s="785" t="s">
        <v>134</v>
      </c>
      <c r="B155" s="786"/>
      <c r="C155" s="660" t="str">
        <f>'Analysis of Core Capabilities 2'!C49&amp;""</f>
        <v/>
      </c>
      <c r="D155" s="660"/>
      <c r="E155" s="660"/>
      <c r="F155" s="660"/>
      <c r="G155" s="660"/>
      <c r="H155" s="660"/>
      <c r="I155" s="661"/>
    </row>
    <row r="156" spans="1:9" ht="18" customHeight="1" thickBot="1">
      <c r="A156" s="785"/>
      <c r="B156" s="786"/>
      <c r="C156" s="658"/>
      <c r="D156" s="658"/>
      <c r="E156" s="658"/>
      <c r="F156" s="658"/>
      <c r="G156" s="658"/>
      <c r="H156" s="658"/>
      <c r="I156" s="659"/>
    </row>
    <row r="157" spans="1:9" ht="10.5" customHeight="1">
      <c r="A157" s="789"/>
      <c r="B157" s="790"/>
      <c r="C157" s="701" t="s">
        <v>527</v>
      </c>
      <c r="D157" s="701"/>
      <c r="E157" s="701"/>
      <c r="F157" s="701"/>
      <c r="G157" s="701"/>
      <c r="H157" s="701"/>
      <c r="I157" s="704"/>
    </row>
    <row r="158" spans="1:9" ht="13.5" customHeight="1" thickBot="1">
      <c r="A158" s="789"/>
      <c r="B158" s="790"/>
      <c r="C158" s="708"/>
      <c r="D158" s="708"/>
      <c r="E158" s="708"/>
      <c r="F158" s="708"/>
      <c r="G158" s="708"/>
      <c r="H158" s="708"/>
      <c r="I158" s="709"/>
    </row>
    <row r="159" spans="1:9">
      <c r="A159" s="785" t="s">
        <v>376</v>
      </c>
      <c r="B159" s="786"/>
      <c r="C159" s="660" t="str">
        <f>'Analysis of Core Capabilities 2'!C52&amp;""</f>
        <v/>
      </c>
      <c r="D159" s="660"/>
      <c r="E159" s="660"/>
      <c r="F159" s="660"/>
      <c r="G159" s="660"/>
      <c r="H159" s="660"/>
      <c r="I159" s="661"/>
    </row>
    <row r="160" spans="1:9" ht="15.75" thickBot="1">
      <c r="A160" s="785"/>
      <c r="B160" s="786"/>
      <c r="C160" s="658"/>
      <c r="D160" s="658"/>
      <c r="E160" s="658"/>
      <c r="F160" s="658"/>
      <c r="G160" s="658"/>
      <c r="H160" s="658"/>
      <c r="I160" s="659"/>
    </row>
    <row r="161" spans="1:9">
      <c r="A161" s="785" t="s">
        <v>375</v>
      </c>
      <c r="B161" s="786"/>
      <c r="C161" s="660" t="str">
        <f>'Analysis of Core Capabilities 2'!C53&amp;""</f>
        <v/>
      </c>
      <c r="D161" s="660"/>
      <c r="E161" s="660"/>
      <c r="F161" s="660"/>
      <c r="G161" s="660"/>
      <c r="H161" s="660"/>
      <c r="I161" s="661"/>
    </row>
    <row r="162" spans="1:9" ht="15.75" thickBot="1">
      <c r="A162" s="785"/>
      <c r="B162" s="786"/>
      <c r="C162" s="658"/>
      <c r="D162" s="658"/>
      <c r="E162" s="658"/>
      <c r="F162" s="658"/>
      <c r="G162" s="658"/>
      <c r="H162" s="658"/>
      <c r="I162" s="659"/>
    </row>
    <row r="163" spans="1:9">
      <c r="A163" s="785" t="s">
        <v>374</v>
      </c>
      <c r="B163" s="786"/>
      <c r="C163" s="660" t="str">
        <f>'Analysis of Core Capabilities 2'!C54&amp;""</f>
        <v/>
      </c>
      <c r="D163" s="660"/>
      <c r="E163" s="660"/>
      <c r="F163" s="660"/>
      <c r="G163" s="660"/>
      <c r="H163" s="660"/>
      <c r="I163" s="661"/>
    </row>
    <row r="164" spans="1:9" ht="15.75" thickBot="1">
      <c r="A164" s="785"/>
      <c r="B164" s="786"/>
      <c r="C164" s="658"/>
      <c r="D164" s="658"/>
      <c r="E164" s="658"/>
      <c r="F164" s="658"/>
      <c r="G164" s="658"/>
      <c r="H164" s="658"/>
      <c r="I164" s="659"/>
    </row>
    <row r="165" spans="1:9">
      <c r="A165" s="791" t="s">
        <v>372</v>
      </c>
      <c r="B165" s="786"/>
      <c r="C165" s="660" t="str">
        <f>'Analysis of Core Capabilities 2'!C55&amp;""</f>
        <v/>
      </c>
      <c r="D165" s="660"/>
      <c r="E165" s="660"/>
      <c r="F165" s="660"/>
      <c r="G165" s="660"/>
      <c r="H165" s="660"/>
      <c r="I165" s="661"/>
    </row>
    <row r="166" spans="1:9" ht="15.75" thickBot="1">
      <c r="A166" s="785"/>
      <c r="B166" s="786"/>
      <c r="C166" s="658"/>
      <c r="D166" s="658"/>
      <c r="E166" s="658"/>
      <c r="F166" s="658"/>
      <c r="G166" s="658"/>
      <c r="H166" s="658"/>
      <c r="I166" s="659"/>
    </row>
    <row r="167" spans="1:9">
      <c r="A167" s="791" t="s">
        <v>373</v>
      </c>
      <c r="B167" s="786"/>
      <c r="C167" s="660" t="str">
        <f>'Analysis of Core Capabilities 2'!C56&amp;""</f>
        <v/>
      </c>
      <c r="D167" s="660"/>
      <c r="E167" s="660"/>
      <c r="F167" s="660"/>
      <c r="G167" s="660"/>
      <c r="H167" s="660"/>
      <c r="I167" s="661"/>
    </row>
    <row r="168" spans="1:9" ht="15.75" thickBot="1">
      <c r="A168" s="785"/>
      <c r="B168" s="786"/>
      <c r="C168" s="658"/>
      <c r="D168" s="658"/>
      <c r="E168" s="658"/>
      <c r="F168" s="658"/>
      <c r="G168" s="658"/>
      <c r="H168" s="658"/>
      <c r="I168" s="659"/>
    </row>
    <row r="169" spans="1:9">
      <c r="A169" s="702"/>
      <c r="B169" s="703"/>
      <c r="C169" s="666" t="s">
        <v>203</v>
      </c>
      <c r="D169" s="666"/>
      <c r="E169" s="666"/>
      <c r="F169" s="666"/>
      <c r="G169" s="666"/>
      <c r="H169" s="666"/>
      <c r="I169" s="667"/>
    </row>
    <row r="170" spans="1:9" ht="33" customHeight="1" thickBot="1">
      <c r="A170" s="792" t="s">
        <v>135</v>
      </c>
      <c r="B170" s="793"/>
      <c r="C170" s="657" t="str">
        <f>'EEG 2'!B6&amp;""</f>
        <v/>
      </c>
      <c r="D170" s="658"/>
      <c r="E170" s="658"/>
      <c r="F170" s="658"/>
      <c r="G170" s="658"/>
      <c r="H170" s="658"/>
      <c r="I170" s="659"/>
    </row>
    <row r="171" spans="1:9" ht="15.75" thickBot="1">
      <c r="A171" s="784"/>
      <c r="B171" s="666"/>
      <c r="C171" s="761" t="s">
        <v>137</v>
      </c>
      <c r="D171" s="761"/>
      <c r="E171" s="761"/>
      <c r="F171" s="761"/>
      <c r="G171" s="761"/>
      <c r="H171" s="761"/>
      <c r="I171" s="762"/>
    </row>
    <row r="172" spans="1:9">
      <c r="A172" s="785" t="s">
        <v>127</v>
      </c>
      <c r="B172" s="786"/>
      <c r="C172" s="662" t="s">
        <v>371</v>
      </c>
      <c r="D172" s="662"/>
      <c r="E172" s="662"/>
      <c r="F172" s="662"/>
      <c r="G172" s="662"/>
      <c r="H172" s="662"/>
      <c r="I172" s="663"/>
    </row>
    <row r="173" spans="1:9" ht="15.75" thickBot="1">
      <c r="A173" s="785"/>
      <c r="B173" s="786"/>
      <c r="C173" s="664"/>
      <c r="D173" s="664"/>
      <c r="E173" s="664"/>
      <c r="F173" s="664"/>
      <c r="G173" s="664"/>
      <c r="H173" s="664"/>
      <c r="I173" s="665"/>
    </row>
    <row r="174" spans="1:9">
      <c r="A174" s="785" t="s">
        <v>599</v>
      </c>
      <c r="B174" s="786"/>
      <c r="C174" s="660" t="str">
        <f>'Exercise Overview'!D19&amp;""</f>
        <v/>
      </c>
      <c r="D174" s="660"/>
      <c r="E174" s="660"/>
      <c r="F174" s="660"/>
      <c r="G174" s="660"/>
      <c r="H174" s="660"/>
      <c r="I174" s="661"/>
    </row>
    <row r="175" spans="1:9">
      <c r="A175" s="785"/>
      <c r="B175" s="786"/>
      <c r="C175" s="672"/>
      <c r="D175" s="672"/>
      <c r="E175" s="672"/>
      <c r="F175" s="672"/>
      <c r="G175" s="672"/>
      <c r="H175" s="672"/>
      <c r="I175" s="673"/>
    </row>
    <row r="176" spans="1:9" ht="15.75" thickBot="1">
      <c r="A176" s="785"/>
      <c r="B176" s="786"/>
      <c r="C176" s="658"/>
      <c r="D176" s="658"/>
      <c r="E176" s="658"/>
      <c r="F176" s="658"/>
      <c r="G176" s="658"/>
      <c r="H176" s="658"/>
      <c r="I176" s="659"/>
    </row>
    <row r="177" spans="1:9">
      <c r="A177" s="702"/>
      <c r="B177" s="703"/>
      <c r="C177" s="662" t="s">
        <v>526</v>
      </c>
      <c r="D177" s="662"/>
      <c r="E177" s="662"/>
      <c r="F177" s="662"/>
      <c r="G177" s="662"/>
      <c r="H177" s="662"/>
      <c r="I177" s="663"/>
    </row>
    <row r="178" spans="1:9" ht="15.75" thickBot="1">
      <c r="A178" s="702"/>
      <c r="B178" s="703"/>
      <c r="C178" s="664"/>
      <c r="D178" s="664"/>
      <c r="E178" s="664"/>
      <c r="F178" s="664"/>
      <c r="G178" s="664"/>
      <c r="H178" s="664"/>
      <c r="I178" s="665"/>
    </row>
    <row r="179" spans="1:9" ht="15.75" thickBot="1">
      <c r="A179" s="702"/>
      <c r="B179" s="703"/>
      <c r="C179" s="761" t="s">
        <v>128</v>
      </c>
      <c r="D179" s="761"/>
      <c r="E179" s="761"/>
      <c r="F179" s="761"/>
      <c r="G179" s="761"/>
      <c r="H179" s="761"/>
      <c r="I179" s="762"/>
    </row>
    <row r="180" spans="1:9" ht="15.75" thickBot="1">
      <c r="A180" s="702"/>
      <c r="B180" s="703"/>
      <c r="C180" s="668" t="s">
        <v>192</v>
      </c>
      <c r="D180" s="668"/>
      <c r="E180" s="668"/>
      <c r="F180" s="668"/>
      <c r="G180" s="668"/>
      <c r="H180" s="668"/>
      <c r="I180" s="669"/>
    </row>
    <row r="181" spans="1:9" ht="18" customHeight="1">
      <c r="A181" s="785" t="s">
        <v>129</v>
      </c>
      <c r="B181" s="786"/>
      <c r="C181" s="660" t="str">
        <f>'Analysis of Core Capabilities 2'!C69&amp;""</f>
        <v/>
      </c>
      <c r="D181" s="660"/>
      <c r="E181" s="660"/>
      <c r="F181" s="660"/>
      <c r="G181" s="660"/>
      <c r="H181" s="660"/>
      <c r="I181" s="661"/>
    </row>
    <row r="182" spans="1:9" ht="18" customHeight="1" thickBot="1">
      <c r="A182" s="785"/>
      <c r="B182" s="786"/>
      <c r="C182" s="658"/>
      <c r="D182" s="658"/>
      <c r="E182" s="658"/>
      <c r="F182" s="658"/>
      <c r="G182" s="658"/>
      <c r="H182" s="658"/>
      <c r="I182" s="659"/>
    </row>
    <row r="183" spans="1:9" ht="18" customHeight="1">
      <c r="A183" s="785" t="s">
        <v>130</v>
      </c>
      <c r="B183" s="786"/>
      <c r="C183" s="660" t="str">
        <f>'Analysis of Core Capabilities 2'!C70&amp;""</f>
        <v/>
      </c>
      <c r="D183" s="660"/>
      <c r="E183" s="660"/>
      <c r="F183" s="660"/>
      <c r="G183" s="660"/>
      <c r="H183" s="660"/>
      <c r="I183" s="661"/>
    </row>
    <row r="184" spans="1:9" ht="18" customHeight="1" thickBot="1">
      <c r="A184" s="785"/>
      <c r="B184" s="786"/>
      <c r="C184" s="658"/>
      <c r="D184" s="658"/>
      <c r="E184" s="658"/>
      <c r="F184" s="658"/>
      <c r="G184" s="658"/>
      <c r="H184" s="658"/>
      <c r="I184" s="659"/>
    </row>
    <row r="185" spans="1:9" ht="18" customHeight="1">
      <c r="A185" s="785" t="s">
        <v>131</v>
      </c>
      <c r="B185" s="786"/>
      <c r="C185" s="660" t="str">
        <f>'Analysis of Core Capabilities 2'!C71&amp;""</f>
        <v/>
      </c>
      <c r="D185" s="660"/>
      <c r="E185" s="660"/>
      <c r="F185" s="660"/>
      <c r="G185" s="660"/>
      <c r="H185" s="660"/>
      <c r="I185" s="661"/>
    </row>
    <row r="186" spans="1:9" ht="18" customHeight="1" thickBot="1">
      <c r="A186" s="785"/>
      <c r="B186" s="786"/>
      <c r="C186" s="658"/>
      <c r="D186" s="658"/>
      <c r="E186" s="658"/>
      <c r="F186" s="658"/>
      <c r="G186" s="658"/>
      <c r="H186" s="658"/>
      <c r="I186" s="659"/>
    </row>
    <row r="187" spans="1:9" ht="15.75" thickBot="1">
      <c r="A187" s="787"/>
      <c r="B187" s="788"/>
      <c r="C187" s="666" t="s">
        <v>132</v>
      </c>
      <c r="D187" s="666"/>
      <c r="E187" s="666"/>
      <c r="F187" s="666"/>
      <c r="G187" s="666"/>
      <c r="H187" s="666"/>
      <c r="I187" s="667"/>
    </row>
    <row r="188" spans="1:9" ht="15.75" thickBot="1">
      <c r="A188" s="787"/>
      <c r="B188" s="788"/>
      <c r="C188" s="668" t="s">
        <v>542</v>
      </c>
      <c r="D188" s="668"/>
      <c r="E188" s="668"/>
      <c r="F188" s="668"/>
      <c r="G188" s="668"/>
      <c r="H188" s="668"/>
      <c r="I188" s="669"/>
    </row>
    <row r="189" spans="1:9" ht="18" customHeight="1">
      <c r="A189" s="785" t="s">
        <v>129</v>
      </c>
      <c r="B189" s="786"/>
      <c r="C189" s="660" t="str">
        <f>'Analysis of Core Capabilities 2'!C74&amp;""</f>
        <v/>
      </c>
      <c r="D189" s="660"/>
      <c r="E189" s="660"/>
      <c r="F189" s="660"/>
      <c r="G189" s="660"/>
      <c r="H189" s="660"/>
      <c r="I189" s="661"/>
    </row>
    <row r="190" spans="1:9" ht="18" customHeight="1" thickBot="1">
      <c r="A190" s="785"/>
      <c r="B190" s="786"/>
      <c r="C190" s="658"/>
      <c r="D190" s="658"/>
      <c r="E190" s="658"/>
      <c r="F190" s="658"/>
      <c r="G190" s="658"/>
      <c r="H190" s="658"/>
      <c r="I190" s="659"/>
    </row>
    <row r="191" spans="1:9" ht="18" customHeight="1">
      <c r="A191" s="785" t="s">
        <v>130</v>
      </c>
      <c r="B191" s="786"/>
      <c r="C191" s="660" t="str">
        <f>'Analysis of Core Capabilities 2'!C75&amp;""</f>
        <v/>
      </c>
      <c r="D191" s="660"/>
      <c r="E191" s="660"/>
      <c r="F191" s="660"/>
      <c r="G191" s="660"/>
      <c r="H191" s="660"/>
      <c r="I191" s="661"/>
    </row>
    <row r="192" spans="1:9" ht="18" customHeight="1" thickBot="1">
      <c r="A192" s="785"/>
      <c r="B192" s="786"/>
      <c r="C192" s="658"/>
      <c r="D192" s="658"/>
      <c r="E192" s="658"/>
      <c r="F192" s="658"/>
      <c r="G192" s="658"/>
      <c r="H192" s="658"/>
      <c r="I192" s="659"/>
    </row>
    <row r="193" spans="1:9" ht="18" customHeight="1">
      <c r="A193" s="785" t="s">
        <v>131</v>
      </c>
      <c r="B193" s="786"/>
      <c r="C193" s="660" t="str">
        <f>'Analysis of Core Capabilities 2'!C76&amp;""</f>
        <v/>
      </c>
      <c r="D193" s="660"/>
      <c r="E193" s="660"/>
      <c r="F193" s="660"/>
      <c r="G193" s="660"/>
      <c r="H193" s="660"/>
      <c r="I193" s="661"/>
    </row>
    <row r="194" spans="1:9" ht="18" customHeight="1" thickBot="1">
      <c r="A194" s="785"/>
      <c r="B194" s="786"/>
      <c r="C194" s="658"/>
      <c r="D194" s="658"/>
      <c r="E194" s="658"/>
      <c r="F194" s="658"/>
      <c r="G194" s="658"/>
      <c r="H194" s="658"/>
      <c r="I194" s="659"/>
    </row>
    <row r="195" spans="1:9" ht="18" customHeight="1">
      <c r="A195" s="785" t="s">
        <v>133</v>
      </c>
      <c r="B195" s="786"/>
      <c r="C195" s="660" t="str">
        <f>'Analysis of Core Capabilities 2'!C77&amp;""</f>
        <v/>
      </c>
      <c r="D195" s="660"/>
      <c r="E195" s="660"/>
      <c r="F195" s="660"/>
      <c r="G195" s="660"/>
      <c r="H195" s="660"/>
      <c r="I195" s="661"/>
    </row>
    <row r="196" spans="1:9" ht="18" customHeight="1" thickBot="1">
      <c r="A196" s="785"/>
      <c r="B196" s="786"/>
      <c r="C196" s="658"/>
      <c r="D196" s="658"/>
      <c r="E196" s="658"/>
      <c r="F196" s="658"/>
      <c r="G196" s="658"/>
      <c r="H196" s="658"/>
      <c r="I196" s="659"/>
    </row>
    <row r="197" spans="1:9" ht="18" customHeight="1">
      <c r="A197" s="785" t="s">
        <v>134</v>
      </c>
      <c r="B197" s="786"/>
      <c r="C197" s="660" t="str">
        <f>'Analysis of Core Capabilities 2'!C78&amp;""</f>
        <v/>
      </c>
      <c r="D197" s="660"/>
      <c r="E197" s="660"/>
      <c r="F197" s="660"/>
      <c r="G197" s="660"/>
      <c r="H197" s="660"/>
      <c r="I197" s="661"/>
    </row>
    <row r="198" spans="1:9" ht="18" customHeight="1" thickBot="1">
      <c r="A198" s="785"/>
      <c r="B198" s="786"/>
      <c r="C198" s="658"/>
      <c r="D198" s="658"/>
      <c r="E198" s="658"/>
      <c r="F198" s="658"/>
      <c r="G198" s="658"/>
      <c r="H198" s="658"/>
      <c r="I198" s="659"/>
    </row>
    <row r="199" spans="1:9" ht="10.5" customHeight="1">
      <c r="A199" s="789"/>
      <c r="B199" s="790"/>
      <c r="C199" s="701" t="s">
        <v>527</v>
      </c>
      <c r="D199" s="701"/>
      <c r="E199" s="701"/>
      <c r="F199" s="701"/>
      <c r="G199" s="701"/>
      <c r="H199" s="701"/>
      <c r="I199" s="704"/>
    </row>
    <row r="200" spans="1:9" ht="13.5" customHeight="1" thickBot="1">
      <c r="A200" s="789"/>
      <c r="B200" s="790"/>
      <c r="C200" s="708"/>
      <c r="D200" s="708"/>
      <c r="E200" s="708"/>
      <c r="F200" s="708"/>
      <c r="G200" s="708"/>
      <c r="H200" s="708"/>
      <c r="I200" s="709"/>
    </row>
    <row r="201" spans="1:9">
      <c r="A201" s="785" t="s">
        <v>376</v>
      </c>
      <c r="B201" s="786"/>
      <c r="C201" s="660" t="str">
        <f>'Analysis of Core Capabilities 2'!C81&amp;""</f>
        <v/>
      </c>
      <c r="D201" s="660"/>
      <c r="E201" s="660"/>
      <c r="F201" s="660"/>
      <c r="G201" s="660"/>
      <c r="H201" s="660"/>
      <c r="I201" s="661"/>
    </row>
    <row r="202" spans="1:9" ht="15.75" thickBot="1">
      <c r="A202" s="785"/>
      <c r="B202" s="786"/>
      <c r="C202" s="658"/>
      <c r="D202" s="658"/>
      <c r="E202" s="658"/>
      <c r="F202" s="658"/>
      <c r="G202" s="658"/>
      <c r="H202" s="658"/>
      <c r="I202" s="659"/>
    </row>
    <row r="203" spans="1:9">
      <c r="A203" s="785" t="s">
        <v>375</v>
      </c>
      <c r="B203" s="786"/>
      <c r="C203" s="660" t="str">
        <f>'Analysis of Core Capabilities 2'!C82&amp;""</f>
        <v/>
      </c>
      <c r="D203" s="660"/>
      <c r="E203" s="660"/>
      <c r="F203" s="660"/>
      <c r="G203" s="660"/>
      <c r="H203" s="660"/>
      <c r="I203" s="661"/>
    </row>
    <row r="204" spans="1:9" ht="15.75" thickBot="1">
      <c r="A204" s="785"/>
      <c r="B204" s="786"/>
      <c r="C204" s="658"/>
      <c r="D204" s="658"/>
      <c r="E204" s="658"/>
      <c r="F204" s="658"/>
      <c r="G204" s="658"/>
      <c r="H204" s="658"/>
      <c r="I204" s="659"/>
    </row>
    <row r="205" spans="1:9">
      <c r="A205" s="785" t="s">
        <v>374</v>
      </c>
      <c r="B205" s="786"/>
      <c r="C205" s="660" t="str">
        <f>'Analysis of Core Capabilities 2'!C83&amp;""</f>
        <v/>
      </c>
      <c r="D205" s="660"/>
      <c r="E205" s="660"/>
      <c r="F205" s="660"/>
      <c r="G205" s="660"/>
      <c r="H205" s="660"/>
      <c r="I205" s="661"/>
    </row>
    <row r="206" spans="1:9" ht="15.75" thickBot="1">
      <c r="A206" s="785"/>
      <c r="B206" s="786"/>
      <c r="C206" s="658"/>
      <c r="D206" s="658"/>
      <c r="E206" s="658"/>
      <c r="F206" s="658"/>
      <c r="G206" s="658"/>
      <c r="H206" s="658"/>
      <c r="I206" s="659"/>
    </row>
    <row r="207" spans="1:9">
      <c r="A207" s="791" t="s">
        <v>372</v>
      </c>
      <c r="B207" s="786"/>
      <c r="C207" s="660" t="str">
        <f>'Analysis of Core Capabilities 2'!C84&amp;""</f>
        <v/>
      </c>
      <c r="D207" s="660"/>
      <c r="E207" s="660"/>
      <c r="F207" s="660"/>
      <c r="G207" s="660"/>
      <c r="H207" s="660"/>
      <c r="I207" s="661"/>
    </row>
    <row r="208" spans="1:9" ht="15.75" thickBot="1">
      <c r="A208" s="785"/>
      <c r="B208" s="786"/>
      <c r="C208" s="658"/>
      <c r="D208" s="658"/>
      <c r="E208" s="658"/>
      <c r="F208" s="658"/>
      <c r="G208" s="658"/>
      <c r="H208" s="658"/>
      <c r="I208" s="659"/>
    </row>
    <row r="209" spans="1:9">
      <c r="A209" s="791" t="s">
        <v>373</v>
      </c>
      <c r="B209" s="786"/>
      <c r="C209" s="660" t="str">
        <f>'Analysis of Core Capabilities 2'!C85&amp;""</f>
        <v/>
      </c>
      <c r="D209" s="660"/>
      <c r="E209" s="660"/>
      <c r="F209" s="660"/>
      <c r="G209" s="660"/>
      <c r="H209" s="660"/>
      <c r="I209" s="661"/>
    </row>
    <row r="210" spans="1:9" ht="15.75" thickBot="1">
      <c r="A210" s="785"/>
      <c r="B210" s="786"/>
      <c r="C210" s="658"/>
      <c r="D210" s="658"/>
      <c r="E210" s="658"/>
      <c r="F210" s="658"/>
      <c r="G210" s="658"/>
      <c r="H210" s="658"/>
      <c r="I210" s="659"/>
    </row>
    <row r="211" spans="1:9">
      <c r="A211" s="702"/>
      <c r="B211" s="703"/>
      <c r="C211" s="666" t="s">
        <v>203</v>
      </c>
      <c r="D211" s="666"/>
      <c r="E211" s="666"/>
      <c r="F211" s="666"/>
      <c r="G211" s="666"/>
      <c r="H211" s="666"/>
      <c r="I211" s="667"/>
    </row>
    <row r="212" spans="1:9" ht="33" customHeight="1" thickBot="1">
      <c r="A212" s="792" t="s">
        <v>135</v>
      </c>
      <c r="B212" s="793"/>
      <c r="C212" s="657" t="str">
        <f>'EEG 3'!B6&amp;""</f>
        <v/>
      </c>
      <c r="D212" s="658"/>
      <c r="E212" s="658"/>
      <c r="F212" s="658"/>
      <c r="G212" s="658"/>
      <c r="H212" s="658"/>
      <c r="I212" s="659"/>
    </row>
    <row r="213" spans="1:9" ht="15.75" thickBot="1">
      <c r="A213" s="784"/>
      <c r="B213" s="666"/>
      <c r="C213" s="761" t="s">
        <v>138</v>
      </c>
      <c r="D213" s="761"/>
      <c r="E213" s="761"/>
      <c r="F213" s="761"/>
      <c r="G213" s="761"/>
      <c r="H213" s="761"/>
      <c r="I213" s="762"/>
    </row>
    <row r="214" spans="1:9">
      <c r="A214" s="785" t="s">
        <v>127</v>
      </c>
      <c r="B214" s="786"/>
      <c r="C214" s="662" t="s">
        <v>371</v>
      </c>
      <c r="D214" s="662"/>
      <c r="E214" s="662"/>
      <c r="F214" s="662"/>
      <c r="G214" s="662"/>
      <c r="H214" s="662"/>
      <c r="I214" s="663"/>
    </row>
    <row r="215" spans="1:9" ht="15.75" thickBot="1">
      <c r="A215" s="785"/>
      <c r="B215" s="786"/>
      <c r="C215" s="664"/>
      <c r="D215" s="664"/>
      <c r="E215" s="664"/>
      <c r="F215" s="664"/>
      <c r="G215" s="664"/>
      <c r="H215" s="664"/>
      <c r="I215" s="665"/>
    </row>
    <row r="216" spans="1:9">
      <c r="A216" s="785" t="s">
        <v>600</v>
      </c>
      <c r="B216" s="786"/>
      <c r="C216" s="660" t="str">
        <f>'Exercise Overview'!D20&amp;""</f>
        <v/>
      </c>
      <c r="D216" s="660"/>
      <c r="E216" s="660"/>
      <c r="F216" s="660"/>
      <c r="G216" s="660"/>
      <c r="H216" s="660"/>
      <c r="I216" s="661"/>
    </row>
    <row r="217" spans="1:9">
      <c r="A217" s="785"/>
      <c r="B217" s="786"/>
      <c r="C217" s="672"/>
      <c r="D217" s="672"/>
      <c r="E217" s="672"/>
      <c r="F217" s="672"/>
      <c r="G217" s="672"/>
      <c r="H217" s="672"/>
      <c r="I217" s="673"/>
    </row>
    <row r="218" spans="1:9" ht="15.75" thickBot="1">
      <c r="A218" s="785"/>
      <c r="B218" s="786"/>
      <c r="C218" s="658"/>
      <c r="D218" s="658"/>
      <c r="E218" s="658"/>
      <c r="F218" s="658"/>
      <c r="G218" s="658"/>
      <c r="H218" s="658"/>
      <c r="I218" s="659"/>
    </row>
    <row r="219" spans="1:9">
      <c r="A219" s="702"/>
      <c r="B219" s="703"/>
      <c r="C219" s="662" t="s">
        <v>526</v>
      </c>
      <c r="D219" s="662"/>
      <c r="E219" s="662"/>
      <c r="F219" s="662"/>
      <c r="G219" s="662"/>
      <c r="H219" s="662"/>
      <c r="I219" s="663"/>
    </row>
    <row r="220" spans="1:9" ht="15.75" thickBot="1">
      <c r="A220" s="702"/>
      <c r="B220" s="703"/>
      <c r="C220" s="664"/>
      <c r="D220" s="664"/>
      <c r="E220" s="664"/>
      <c r="F220" s="664"/>
      <c r="G220" s="664"/>
      <c r="H220" s="664"/>
      <c r="I220" s="665"/>
    </row>
    <row r="221" spans="1:9" ht="15.75" thickBot="1">
      <c r="A221" s="702"/>
      <c r="B221" s="703"/>
      <c r="C221" s="761" t="s">
        <v>128</v>
      </c>
      <c r="D221" s="761"/>
      <c r="E221" s="761"/>
      <c r="F221" s="761"/>
      <c r="G221" s="761"/>
      <c r="H221" s="761"/>
      <c r="I221" s="762"/>
    </row>
    <row r="222" spans="1:9" ht="15.75" thickBot="1">
      <c r="A222" s="702"/>
      <c r="B222" s="703"/>
      <c r="C222" s="668" t="s">
        <v>192</v>
      </c>
      <c r="D222" s="668"/>
      <c r="E222" s="668"/>
      <c r="F222" s="668"/>
      <c r="G222" s="668"/>
      <c r="H222" s="668"/>
      <c r="I222" s="669"/>
    </row>
    <row r="223" spans="1:9" ht="18" customHeight="1">
      <c r="A223" s="785" t="s">
        <v>129</v>
      </c>
      <c r="B223" s="786"/>
      <c r="C223" s="660" t="str">
        <f>'Analysis of Core Capabilities 2'!C98&amp;""</f>
        <v/>
      </c>
      <c r="D223" s="660"/>
      <c r="E223" s="660"/>
      <c r="F223" s="660"/>
      <c r="G223" s="660"/>
      <c r="H223" s="660"/>
      <c r="I223" s="661"/>
    </row>
    <row r="224" spans="1:9" ht="18" customHeight="1" thickBot="1">
      <c r="A224" s="785"/>
      <c r="B224" s="786"/>
      <c r="C224" s="658"/>
      <c r="D224" s="658"/>
      <c r="E224" s="658"/>
      <c r="F224" s="658"/>
      <c r="G224" s="658"/>
      <c r="H224" s="658"/>
      <c r="I224" s="659"/>
    </row>
    <row r="225" spans="1:9" ht="18" customHeight="1">
      <c r="A225" s="785" t="s">
        <v>130</v>
      </c>
      <c r="B225" s="786"/>
      <c r="C225" s="660" t="str">
        <f>'Analysis of Core Capabilities 2'!C99&amp;""</f>
        <v/>
      </c>
      <c r="D225" s="660"/>
      <c r="E225" s="660"/>
      <c r="F225" s="660"/>
      <c r="G225" s="660"/>
      <c r="H225" s="660"/>
      <c r="I225" s="661"/>
    </row>
    <row r="226" spans="1:9" ht="18" customHeight="1" thickBot="1">
      <c r="A226" s="785"/>
      <c r="B226" s="786"/>
      <c r="C226" s="658"/>
      <c r="D226" s="658"/>
      <c r="E226" s="658"/>
      <c r="F226" s="658"/>
      <c r="G226" s="658"/>
      <c r="H226" s="658"/>
      <c r="I226" s="659"/>
    </row>
    <row r="227" spans="1:9" ht="18" customHeight="1">
      <c r="A227" s="785" t="s">
        <v>131</v>
      </c>
      <c r="B227" s="786"/>
      <c r="C227" s="660" t="str">
        <f>'Analysis of Core Capabilities 2'!C100&amp;""</f>
        <v/>
      </c>
      <c r="D227" s="660"/>
      <c r="E227" s="660"/>
      <c r="F227" s="660"/>
      <c r="G227" s="660"/>
      <c r="H227" s="660"/>
      <c r="I227" s="661"/>
    </row>
    <row r="228" spans="1:9" ht="18" customHeight="1" thickBot="1">
      <c r="A228" s="785"/>
      <c r="B228" s="786"/>
      <c r="C228" s="658"/>
      <c r="D228" s="658"/>
      <c r="E228" s="658"/>
      <c r="F228" s="658"/>
      <c r="G228" s="658"/>
      <c r="H228" s="658"/>
      <c r="I228" s="659"/>
    </row>
    <row r="229" spans="1:9" ht="15.75" thickBot="1">
      <c r="A229" s="787"/>
      <c r="B229" s="788"/>
      <c r="C229" s="666" t="s">
        <v>132</v>
      </c>
      <c r="D229" s="666"/>
      <c r="E229" s="666"/>
      <c r="F229" s="666"/>
      <c r="G229" s="666"/>
      <c r="H229" s="666"/>
      <c r="I229" s="667"/>
    </row>
    <row r="230" spans="1:9" ht="15.75" thickBot="1">
      <c r="A230" s="787"/>
      <c r="B230" s="788"/>
      <c r="C230" s="668" t="s">
        <v>542</v>
      </c>
      <c r="D230" s="668"/>
      <c r="E230" s="668"/>
      <c r="F230" s="668"/>
      <c r="G230" s="668"/>
      <c r="H230" s="668"/>
      <c r="I230" s="669"/>
    </row>
    <row r="231" spans="1:9" ht="18" customHeight="1">
      <c r="A231" s="785" t="s">
        <v>129</v>
      </c>
      <c r="B231" s="786"/>
      <c r="C231" s="660" t="str">
        <f>'Analysis of Core Capabilities 2'!C103&amp;""</f>
        <v/>
      </c>
      <c r="D231" s="660"/>
      <c r="E231" s="660"/>
      <c r="F231" s="660"/>
      <c r="G231" s="660"/>
      <c r="H231" s="660"/>
      <c r="I231" s="661"/>
    </row>
    <row r="232" spans="1:9" ht="18" customHeight="1" thickBot="1">
      <c r="A232" s="785"/>
      <c r="B232" s="786"/>
      <c r="C232" s="658"/>
      <c r="D232" s="658"/>
      <c r="E232" s="658"/>
      <c r="F232" s="658"/>
      <c r="G232" s="658"/>
      <c r="H232" s="658"/>
      <c r="I232" s="659"/>
    </row>
    <row r="233" spans="1:9" ht="18" customHeight="1">
      <c r="A233" s="785" t="s">
        <v>130</v>
      </c>
      <c r="B233" s="786"/>
      <c r="C233" s="660" t="str">
        <f>'Analysis of Core Capabilities 2'!C104&amp;""</f>
        <v/>
      </c>
      <c r="D233" s="660"/>
      <c r="E233" s="660"/>
      <c r="F233" s="660"/>
      <c r="G233" s="660"/>
      <c r="H233" s="660"/>
      <c r="I233" s="661"/>
    </row>
    <row r="234" spans="1:9" ht="18" customHeight="1" thickBot="1">
      <c r="A234" s="785"/>
      <c r="B234" s="786"/>
      <c r="C234" s="658"/>
      <c r="D234" s="658"/>
      <c r="E234" s="658"/>
      <c r="F234" s="658"/>
      <c r="G234" s="658"/>
      <c r="H234" s="658"/>
      <c r="I234" s="659"/>
    </row>
    <row r="235" spans="1:9" ht="18" customHeight="1">
      <c r="A235" s="785" t="s">
        <v>131</v>
      </c>
      <c r="B235" s="786"/>
      <c r="C235" s="660" t="str">
        <f>'Analysis of Core Capabilities 2'!C105&amp;""</f>
        <v/>
      </c>
      <c r="D235" s="660"/>
      <c r="E235" s="660"/>
      <c r="F235" s="660"/>
      <c r="G235" s="660"/>
      <c r="H235" s="660"/>
      <c r="I235" s="661"/>
    </row>
    <row r="236" spans="1:9" ht="18" customHeight="1" thickBot="1">
      <c r="A236" s="785"/>
      <c r="B236" s="786"/>
      <c r="C236" s="658"/>
      <c r="D236" s="658"/>
      <c r="E236" s="658"/>
      <c r="F236" s="658"/>
      <c r="G236" s="658"/>
      <c r="H236" s="658"/>
      <c r="I236" s="659"/>
    </row>
    <row r="237" spans="1:9" ht="18" customHeight="1">
      <c r="A237" s="785" t="s">
        <v>133</v>
      </c>
      <c r="B237" s="786"/>
      <c r="C237" s="660" t="str">
        <f>'Analysis of Core Capabilities 2'!C106&amp;""</f>
        <v/>
      </c>
      <c r="D237" s="660"/>
      <c r="E237" s="660"/>
      <c r="F237" s="660"/>
      <c r="G237" s="660"/>
      <c r="H237" s="660"/>
      <c r="I237" s="661"/>
    </row>
    <row r="238" spans="1:9" ht="18" customHeight="1" thickBot="1">
      <c r="A238" s="785"/>
      <c r="B238" s="786"/>
      <c r="C238" s="658"/>
      <c r="D238" s="658"/>
      <c r="E238" s="658"/>
      <c r="F238" s="658"/>
      <c r="G238" s="658"/>
      <c r="H238" s="658"/>
      <c r="I238" s="659"/>
    </row>
    <row r="239" spans="1:9" ht="18" customHeight="1">
      <c r="A239" s="785" t="s">
        <v>134</v>
      </c>
      <c r="B239" s="786"/>
      <c r="C239" s="660" t="str">
        <f>'Analysis of Core Capabilities 2'!C107&amp;""</f>
        <v/>
      </c>
      <c r="D239" s="660"/>
      <c r="E239" s="660"/>
      <c r="F239" s="660"/>
      <c r="G239" s="660"/>
      <c r="H239" s="660"/>
      <c r="I239" s="661"/>
    </row>
    <row r="240" spans="1:9" ht="18" customHeight="1" thickBot="1">
      <c r="A240" s="785"/>
      <c r="B240" s="786"/>
      <c r="C240" s="658"/>
      <c r="D240" s="658"/>
      <c r="E240" s="658"/>
      <c r="F240" s="658"/>
      <c r="G240" s="658"/>
      <c r="H240" s="658"/>
      <c r="I240" s="659"/>
    </row>
    <row r="241" spans="1:9" ht="10.5" customHeight="1">
      <c r="A241" s="789"/>
      <c r="B241" s="790"/>
      <c r="C241" s="701" t="s">
        <v>527</v>
      </c>
      <c r="D241" s="701"/>
      <c r="E241" s="701"/>
      <c r="F241" s="701"/>
      <c r="G241" s="701"/>
      <c r="H241" s="701"/>
      <c r="I241" s="704"/>
    </row>
    <row r="242" spans="1:9" ht="13.5" customHeight="1" thickBot="1">
      <c r="A242" s="789"/>
      <c r="B242" s="790"/>
      <c r="C242" s="708"/>
      <c r="D242" s="708"/>
      <c r="E242" s="708"/>
      <c r="F242" s="708"/>
      <c r="G242" s="708"/>
      <c r="H242" s="708"/>
      <c r="I242" s="709"/>
    </row>
    <row r="243" spans="1:9">
      <c r="A243" s="785" t="s">
        <v>376</v>
      </c>
      <c r="B243" s="786"/>
      <c r="C243" s="660" t="str">
        <f>'Analysis of Core Capabilities 2'!C110&amp;""</f>
        <v/>
      </c>
      <c r="D243" s="660"/>
      <c r="E243" s="660"/>
      <c r="F243" s="660"/>
      <c r="G243" s="660"/>
      <c r="H243" s="660"/>
      <c r="I243" s="661"/>
    </row>
    <row r="244" spans="1:9" ht="15.75" thickBot="1">
      <c r="A244" s="785"/>
      <c r="B244" s="786"/>
      <c r="C244" s="658"/>
      <c r="D244" s="658"/>
      <c r="E244" s="658"/>
      <c r="F244" s="658"/>
      <c r="G244" s="658"/>
      <c r="H244" s="658"/>
      <c r="I244" s="659"/>
    </row>
    <row r="245" spans="1:9">
      <c r="A245" s="785" t="s">
        <v>375</v>
      </c>
      <c r="B245" s="786"/>
      <c r="C245" s="660" t="str">
        <f>'Analysis of Core Capabilities 2'!C111&amp;""</f>
        <v/>
      </c>
      <c r="D245" s="660"/>
      <c r="E245" s="660"/>
      <c r="F245" s="660"/>
      <c r="G245" s="660"/>
      <c r="H245" s="660"/>
      <c r="I245" s="661"/>
    </row>
    <row r="246" spans="1:9" ht="15.75" thickBot="1">
      <c r="A246" s="785"/>
      <c r="B246" s="786"/>
      <c r="C246" s="658"/>
      <c r="D246" s="658"/>
      <c r="E246" s="658"/>
      <c r="F246" s="658"/>
      <c r="G246" s="658"/>
      <c r="H246" s="658"/>
      <c r="I246" s="659"/>
    </row>
    <row r="247" spans="1:9">
      <c r="A247" s="785" t="s">
        <v>374</v>
      </c>
      <c r="B247" s="786"/>
      <c r="C247" s="660" t="str">
        <f>'Analysis of Core Capabilities 2'!C112&amp;""</f>
        <v/>
      </c>
      <c r="D247" s="660"/>
      <c r="E247" s="660"/>
      <c r="F247" s="660"/>
      <c r="G247" s="660"/>
      <c r="H247" s="660"/>
      <c r="I247" s="661"/>
    </row>
    <row r="248" spans="1:9" ht="15.75" thickBot="1">
      <c r="A248" s="785"/>
      <c r="B248" s="786"/>
      <c r="C248" s="658"/>
      <c r="D248" s="658"/>
      <c r="E248" s="658"/>
      <c r="F248" s="658"/>
      <c r="G248" s="658"/>
      <c r="H248" s="658"/>
      <c r="I248" s="659"/>
    </row>
    <row r="249" spans="1:9">
      <c r="A249" s="791" t="s">
        <v>372</v>
      </c>
      <c r="B249" s="786"/>
      <c r="C249" s="660" t="str">
        <f>'Analysis of Core Capabilities 2'!C113&amp;""</f>
        <v/>
      </c>
      <c r="D249" s="660"/>
      <c r="E249" s="660"/>
      <c r="F249" s="660"/>
      <c r="G249" s="660"/>
      <c r="H249" s="660"/>
      <c r="I249" s="661"/>
    </row>
    <row r="250" spans="1:9" ht="15.75" thickBot="1">
      <c r="A250" s="785"/>
      <c r="B250" s="786"/>
      <c r="C250" s="658"/>
      <c r="D250" s="658"/>
      <c r="E250" s="658"/>
      <c r="F250" s="658"/>
      <c r="G250" s="658"/>
      <c r="H250" s="658"/>
      <c r="I250" s="659"/>
    </row>
    <row r="251" spans="1:9">
      <c r="A251" s="791" t="s">
        <v>373</v>
      </c>
      <c r="B251" s="786"/>
      <c r="C251" s="660" t="str">
        <f>'Analysis of Core Capabilities 2'!C114&amp;""</f>
        <v/>
      </c>
      <c r="D251" s="660"/>
      <c r="E251" s="660"/>
      <c r="F251" s="660"/>
      <c r="G251" s="660"/>
      <c r="H251" s="660"/>
      <c r="I251" s="661"/>
    </row>
    <row r="252" spans="1:9" ht="15.75" thickBot="1">
      <c r="A252" s="785"/>
      <c r="B252" s="786"/>
      <c r="C252" s="658"/>
      <c r="D252" s="658"/>
      <c r="E252" s="658"/>
      <c r="F252" s="658"/>
      <c r="G252" s="658"/>
      <c r="H252" s="658"/>
      <c r="I252" s="659"/>
    </row>
    <row r="253" spans="1:9">
      <c r="A253" s="702"/>
      <c r="B253" s="703"/>
      <c r="C253" s="666" t="s">
        <v>203</v>
      </c>
      <c r="D253" s="666"/>
      <c r="E253" s="666"/>
      <c r="F253" s="666"/>
      <c r="G253" s="666"/>
      <c r="H253" s="666"/>
      <c r="I253" s="667"/>
    </row>
    <row r="254" spans="1:9" ht="33" customHeight="1" thickBot="1">
      <c r="A254" s="792" t="s">
        <v>135</v>
      </c>
      <c r="B254" s="793"/>
      <c r="C254" s="657" t="str">
        <f>'EEG 4'!B6&amp;""</f>
        <v/>
      </c>
      <c r="D254" s="658"/>
      <c r="E254" s="658"/>
      <c r="F254" s="658"/>
      <c r="G254" s="658"/>
      <c r="H254" s="658"/>
      <c r="I254" s="659"/>
    </row>
    <row r="255" spans="1:9" ht="15.75" thickBot="1">
      <c r="A255" s="784"/>
      <c r="B255" s="666"/>
      <c r="C255" s="761" t="s">
        <v>543</v>
      </c>
      <c r="D255" s="761"/>
      <c r="E255" s="761"/>
      <c r="F255" s="761"/>
      <c r="G255" s="761"/>
      <c r="H255" s="761"/>
      <c r="I255" s="762"/>
    </row>
    <row r="256" spans="1:9">
      <c r="A256" s="785" t="s">
        <v>127</v>
      </c>
      <c r="B256" s="786"/>
      <c r="C256" s="662" t="s">
        <v>371</v>
      </c>
      <c r="D256" s="662"/>
      <c r="E256" s="662"/>
      <c r="F256" s="662"/>
      <c r="G256" s="662"/>
      <c r="H256" s="662"/>
      <c r="I256" s="663"/>
    </row>
    <row r="257" spans="1:9" ht="15.75" thickBot="1">
      <c r="A257" s="785"/>
      <c r="B257" s="786"/>
      <c r="C257" s="664"/>
      <c r="D257" s="664"/>
      <c r="E257" s="664"/>
      <c r="F257" s="664"/>
      <c r="G257" s="664"/>
      <c r="H257" s="664"/>
      <c r="I257" s="665"/>
    </row>
    <row r="258" spans="1:9">
      <c r="A258" s="785" t="s">
        <v>601</v>
      </c>
      <c r="B258" s="786"/>
      <c r="C258" s="660" t="str">
        <f>'Exercise Overview'!D21&amp;""</f>
        <v/>
      </c>
      <c r="D258" s="660"/>
      <c r="E258" s="660"/>
      <c r="F258" s="660"/>
      <c r="G258" s="660"/>
      <c r="H258" s="660"/>
      <c r="I258" s="661"/>
    </row>
    <row r="259" spans="1:9">
      <c r="A259" s="785"/>
      <c r="B259" s="786"/>
      <c r="C259" s="672"/>
      <c r="D259" s="672"/>
      <c r="E259" s="672"/>
      <c r="F259" s="672"/>
      <c r="G259" s="672"/>
      <c r="H259" s="672"/>
      <c r="I259" s="673"/>
    </row>
    <row r="260" spans="1:9" ht="15.75" thickBot="1">
      <c r="A260" s="785"/>
      <c r="B260" s="786"/>
      <c r="C260" s="658"/>
      <c r="D260" s="658"/>
      <c r="E260" s="658"/>
      <c r="F260" s="658"/>
      <c r="G260" s="658"/>
      <c r="H260" s="658"/>
      <c r="I260" s="659"/>
    </row>
    <row r="261" spans="1:9">
      <c r="A261" s="702"/>
      <c r="B261" s="703"/>
      <c r="C261" s="662" t="s">
        <v>526</v>
      </c>
      <c r="D261" s="662"/>
      <c r="E261" s="662"/>
      <c r="F261" s="662"/>
      <c r="G261" s="662"/>
      <c r="H261" s="662"/>
      <c r="I261" s="663"/>
    </row>
    <row r="262" spans="1:9" ht="15.75" thickBot="1">
      <c r="A262" s="702"/>
      <c r="B262" s="703"/>
      <c r="C262" s="664"/>
      <c r="D262" s="664"/>
      <c r="E262" s="664"/>
      <c r="F262" s="664"/>
      <c r="G262" s="664"/>
      <c r="H262" s="664"/>
      <c r="I262" s="665"/>
    </row>
    <row r="263" spans="1:9" ht="15.75" thickBot="1">
      <c r="A263" s="702"/>
      <c r="B263" s="703"/>
      <c r="C263" s="761" t="s">
        <v>128</v>
      </c>
      <c r="D263" s="761"/>
      <c r="E263" s="761"/>
      <c r="F263" s="761"/>
      <c r="G263" s="761"/>
      <c r="H263" s="761"/>
      <c r="I263" s="762"/>
    </row>
    <row r="264" spans="1:9" ht="15.75" thickBot="1">
      <c r="A264" s="702"/>
      <c r="B264" s="703"/>
      <c r="C264" s="668" t="s">
        <v>192</v>
      </c>
      <c r="D264" s="668"/>
      <c r="E264" s="668"/>
      <c r="F264" s="668"/>
      <c r="G264" s="668"/>
      <c r="H264" s="668"/>
      <c r="I264" s="669"/>
    </row>
    <row r="265" spans="1:9" ht="18" customHeight="1">
      <c r="A265" s="785" t="s">
        <v>129</v>
      </c>
      <c r="B265" s="786"/>
      <c r="C265" s="660" t="str">
        <f>'Analysis of Core Capabilities 2'!C127&amp;""</f>
        <v/>
      </c>
      <c r="D265" s="660"/>
      <c r="E265" s="660"/>
      <c r="F265" s="660"/>
      <c r="G265" s="660"/>
      <c r="H265" s="660"/>
      <c r="I265" s="661"/>
    </row>
    <row r="266" spans="1:9" ht="18" customHeight="1" thickBot="1">
      <c r="A266" s="785"/>
      <c r="B266" s="786"/>
      <c r="C266" s="658"/>
      <c r="D266" s="658"/>
      <c r="E266" s="658"/>
      <c r="F266" s="658"/>
      <c r="G266" s="658"/>
      <c r="H266" s="658"/>
      <c r="I266" s="659"/>
    </row>
    <row r="267" spans="1:9" ht="18" customHeight="1">
      <c r="A267" s="785" t="s">
        <v>130</v>
      </c>
      <c r="B267" s="786"/>
      <c r="C267" s="660" t="str">
        <f>'Analysis of Core Capabilities 2'!C128&amp;""</f>
        <v/>
      </c>
      <c r="D267" s="660"/>
      <c r="E267" s="660"/>
      <c r="F267" s="660"/>
      <c r="G267" s="660"/>
      <c r="H267" s="660"/>
      <c r="I267" s="661"/>
    </row>
    <row r="268" spans="1:9" ht="18" customHeight="1" thickBot="1">
      <c r="A268" s="785"/>
      <c r="B268" s="786"/>
      <c r="C268" s="658"/>
      <c r="D268" s="658"/>
      <c r="E268" s="658"/>
      <c r="F268" s="658"/>
      <c r="G268" s="658"/>
      <c r="H268" s="658"/>
      <c r="I268" s="659"/>
    </row>
    <row r="269" spans="1:9" ht="18" customHeight="1">
      <c r="A269" s="785" t="s">
        <v>131</v>
      </c>
      <c r="B269" s="786"/>
      <c r="C269" s="660" t="str">
        <f>'Analysis of Core Capabilities 2'!C129&amp;""</f>
        <v/>
      </c>
      <c r="D269" s="660"/>
      <c r="E269" s="660"/>
      <c r="F269" s="660"/>
      <c r="G269" s="660"/>
      <c r="H269" s="660"/>
      <c r="I269" s="661"/>
    </row>
    <row r="270" spans="1:9" ht="18" customHeight="1" thickBot="1">
      <c r="A270" s="785"/>
      <c r="B270" s="786"/>
      <c r="C270" s="658"/>
      <c r="D270" s="658"/>
      <c r="E270" s="658"/>
      <c r="F270" s="658"/>
      <c r="G270" s="658"/>
      <c r="H270" s="658"/>
      <c r="I270" s="659"/>
    </row>
    <row r="271" spans="1:9" ht="15.75" thickBot="1">
      <c r="A271" s="787"/>
      <c r="B271" s="788"/>
      <c r="C271" s="666" t="s">
        <v>132</v>
      </c>
      <c r="D271" s="666"/>
      <c r="E271" s="666"/>
      <c r="F271" s="666"/>
      <c r="G271" s="666"/>
      <c r="H271" s="666"/>
      <c r="I271" s="667"/>
    </row>
    <row r="272" spans="1:9" ht="15.75" thickBot="1">
      <c r="A272" s="787"/>
      <c r="B272" s="788"/>
      <c r="C272" s="668" t="s">
        <v>542</v>
      </c>
      <c r="D272" s="668"/>
      <c r="E272" s="668"/>
      <c r="F272" s="668"/>
      <c r="G272" s="668"/>
      <c r="H272" s="668"/>
      <c r="I272" s="669"/>
    </row>
    <row r="273" spans="1:9" ht="18" customHeight="1">
      <c r="A273" s="785" t="s">
        <v>129</v>
      </c>
      <c r="B273" s="786"/>
      <c r="C273" s="660" t="str">
        <f>'Analysis of Core Capabilities 2'!C132&amp;""</f>
        <v/>
      </c>
      <c r="D273" s="660"/>
      <c r="E273" s="660"/>
      <c r="F273" s="660"/>
      <c r="G273" s="660"/>
      <c r="H273" s="660"/>
      <c r="I273" s="661"/>
    </row>
    <row r="274" spans="1:9" ht="18" customHeight="1" thickBot="1">
      <c r="A274" s="785"/>
      <c r="B274" s="786"/>
      <c r="C274" s="658"/>
      <c r="D274" s="658"/>
      <c r="E274" s="658"/>
      <c r="F274" s="658"/>
      <c r="G274" s="658"/>
      <c r="H274" s="658"/>
      <c r="I274" s="659"/>
    </row>
    <row r="275" spans="1:9" ht="18" customHeight="1">
      <c r="A275" s="785" t="s">
        <v>130</v>
      </c>
      <c r="B275" s="786"/>
      <c r="C275" s="660" t="str">
        <f>'Analysis of Core Capabilities 2'!C133&amp;""</f>
        <v/>
      </c>
      <c r="D275" s="660"/>
      <c r="E275" s="660"/>
      <c r="F275" s="660"/>
      <c r="G275" s="660"/>
      <c r="H275" s="660"/>
      <c r="I275" s="661"/>
    </row>
    <row r="276" spans="1:9" ht="18" customHeight="1" thickBot="1">
      <c r="A276" s="785"/>
      <c r="B276" s="786"/>
      <c r="C276" s="658"/>
      <c r="D276" s="658"/>
      <c r="E276" s="658"/>
      <c r="F276" s="658"/>
      <c r="G276" s="658"/>
      <c r="H276" s="658"/>
      <c r="I276" s="659"/>
    </row>
    <row r="277" spans="1:9" ht="18" customHeight="1">
      <c r="A277" s="785" t="s">
        <v>131</v>
      </c>
      <c r="B277" s="786"/>
      <c r="C277" s="660" t="str">
        <f>'Analysis of Core Capabilities 2'!C134&amp;""</f>
        <v/>
      </c>
      <c r="D277" s="660"/>
      <c r="E277" s="660"/>
      <c r="F277" s="660"/>
      <c r="G277" s="660"/>
      <c r="H277" s="660"/>
      <c r="I277" s="661"/>
    </row>
    <row r="278" spans="1:9" ht="18" customHeight="1" thickBot="1">
      <c r="A278" s="785"/>
      <c r="B278" s="786"/>
      <c r="C278" s="658"/>
      <c r="D278" s="658"/>
      <c r="E278" s="658"/>
      <c r="F278" s="658"/>
      <c r="G278" s="658"/>
      <c r="H278" s="658"/>
      <c r="I278" s="659"/>
    </row>
    <row r="279" spans="1:9" ht="18" customHeight="1">
      <c r="A279" s="785" t="s">
        <v>133</v>
      </c>
      <c r="B279" s="786"/>
      <c r="C279" s="660" t="str">
        <f>'Analysis of Core Capabilities 2'!C135&amp;""</f>
        <v/>
      </c>
      <c r="D279" s="660"/>
      <c r="E279" s="660"/>
      <c r="F279" s="660"/>
      <c r="G279" s="660"/>
      <c r="H279" s="660"/>
      <c r="I279" s="661"/>
    </row>
    <row r="280" spans="1:9" ht="18" customHeight="1" thickBot="1">
      <c r="A280" s="785"/>
      <c r="B280" s="786"/>
      <c r="C280" s="658"/>
      <c r="D280" s="658"/>
      <c r="E280" s="658"/>
      <c r="F280" s="658"/>
      <c r="G280" s="658"/>
      <c r="H280" s="658"/>
      <c r="I280" s="659"/>
    </row>
    <row r="281" spans="1:9" ht="18" customHeight="1">
      <c r="A281" s="785" t="s">
        <v>134</v>
      </c>
      <c r="B281" s="786"/>
      <c r="C281" s="660" t="str">
        <f>'Analysis of Core Capabilities 2'!C136&amp;""</f>
        <v/>
      </c>
      <c r="D281" s="660"/>
      <c r="E281" s="660"/>
      <c r="F281" s="660"/>
      <c r="G281" s="660"/>
      <c r="H281" s="660"/>
      <c r="I281" s="661"/>
    </row>
    <row r="282" spans="1:9" ht="18" customHeight="1" thickBot="1">
      <c r="A282" s="785"/>
      <c r="B282" s="786"/>
      <c r="C282" s="658"/>
      <c r="D282" s="658"/>
      <c r="E282" s="658"/>
      <c r="F282" s="658"/>
      <c r="G282" s="658"/>
      <c r="H282" s="658"/>
      <c r="I282" s="659"/>
    </row>
    <row r="283" spans="1:9" ht="10.5" customHeight="1">
      <c r="A283" s="789"/>
      <c r="B283" s="790"/>
      <c r="C283" s="701" t="s">
        <v>527</v>
      </c>
      <c r="D283" s="701"/>
      <c r="E283" s="701"/>
      <c r="F283" s="701"/>
      <c r="G283" s="701"/>
      <c r="H283" s="701"/>
      <c r="I283" s="704"/>
    </row>
    <row r="284" spans="1:9" ht="13.5" customHeight="1" thickBot="1">
      <c r="A284" s="789"/>
      <c r="B284" s="790"/>
      <c r="C284" s="708"/>
      <c r="D284" s="708"/>
      <c r="E284" s="708"/>
      <c r="F284" s="708"/>
      <c r="G284" s="708"/>
      <c r="H284" s="708"/>
      <c r="I284" s="709"/>
    </row>
    <row r="285" spans="1:9">
      <c r="A285" s="785" t="s">
        <v>376</v>
      </c>
      <c r="B285" s="786"/>
      <c r="C285" s="660" t="str">
        <f>'Analysis of Core Capabilities 2'!C139&amp;""</f>
        <v/>
      </c>
      <c r="D285" s="660"/>
      <c r="E285" s="660"/>
      <c r="F285" s="660"/>
      <c r="G285" s="660"/>
      <c r="H285" s="660"/>
      <c r="I285" s="661"/>
    </row>
    <row r="286" spans="1:9" ht="15.75" thickBot="1">
      <c r="A286" s="785"/>
      <c r="B286" s="786"/>
      <c r="C286" s="658"/>
      <c r="D286" s="658"/>
      <c r="E286" s="658"/>
      <c r="F286" s="658"/>
      <c r="G286" s="658"/>
      <c r="H286" s="658"/>
      <c r="I286" s="659"/>
    </row>
    <row r="287" spans="1:9">
      <c r="A287" s="785" t="s">
        <v>375</v>
      </c>
      <c r="B287" s="786"/>
      <c r="C287" s="660" t="str">
        <f>'Analysis of Core Capabilities 2'!C140&amp;""</f>
        <v/>
      </c>
      <c r="D287" s="660"/>
      <c r="E287" s="660"/>
      <c r="F287" s="660"/>
      <c r="G287" s="660"/>
      <c r="H287" s="660"/>
      <c r="I287" s="661"/>
    </row>
    <row r="288" spans="1:9" ht="15.75" thickBot="1">
      <c r="A288" s="785"/>
      <c r="B288" s="786"/>
      <c r="C288" s="658"/>
      <c r="D288" s="658"/>
      <c r="E288" s="658"/>
      <c r="F288" s="658"/>
      <c r="G288" s="658"/>
      <c r="H288" s="658"/>
      <c r="I288" s="659"/>
    </row>
    <row r="289" spans="1:9">
      <c r="A289" s="785" t="s">
        <v>374</v>
      </c>
      <c r="B289" s="786"/>
      <c r="C289" s="660" t="str">
        <f>'Analysis of Core Capabilities 2'!C141&amp;""</f>
        <v/>
      </c>
      <c r="D289" s="660"/>
      <c r="E289" s="660"/>
      <c r="F289" s="660"/>
      <c r="G289" s="660"/>
      <c r="H289" s="660"/>
      <c r="I289" s="661"/>
    </row>
    <row r="290" spans="1:9" ht="15.75" thickBot="1">
      <c r="A290" s="785"/>
      <c r="B290" s="786"/>
      <c r="C290" s="658"/>
      <c r="D290" s="658"/>
      <c r="E290" s="658"/>
      <c r="F290" s="658"/>
      <c r="G290" s="658"/>
      <c r="H290" s="658"/>
      <c r="I290" s="659"/>
    </row>
    <row r="291" spans="1:9">
      <c r="A291" s="791" t="s">
        <v>372</v>
      </c>
      <c r="B291" s="786"/>
      <c r="C291" s="660" t="str">
        <f>'Analysis of Core Capabilities 2'!C142&amp;""</f>
        <v/>
      </c>
      <c r="D291" s="660"/>
      <c r="E291" s="660"/>
      <c r="F291" s="660"/>
      <c r="G291" s="660"/>
      <c r="H291" s="660"/>
      <c r="I291" s="661"/>
    </row>
    <row r="292" spans="1:9" ht="15.75" thickBot="1">
      <c r="A292" s="785"/>
      <c r="B292" s="786"/>
      <c r="C292" s="658"/>
      <c r="D292" s="658"/>
      <c r="E292" s="658"/>
      <c r="F292" s="658"/>
      <c r="G292" s="658"/>
      <c r="H292" s="658"/>
      <c r="I292" s="659"/>
    </row>
    <row r="293" spans="1:9">
      <c r="A293" s="791" t="s">
        <v>373</v>
      </c>
      <c r="B293" s="786"/>
      <c r="C293" s="660" t="str">
        <f>'Analysis of Core Capabilities 2'!C143&amp;""</f>
        <v/>
      </c>
      <c r="D293" s="660"/>
      <c r="E293" s="660"/>
      <c r="F293" s="660"/>
      <c r="G293" s="660"/>
      <c r="H293" s="660"/>
      <c r="I293" s="661"/>
    </row>
    <row r="294" spans="1:9" ht="15.75" thickBot="1">
      <c r="A294" s="785"/>
      <c r="B294" s="786"/>
      <c r="C294" s="658"/>
      <c r="D294" s="658"/>
      <c r="E294" s="658"/>
      <c r="F294" s="658"/>
      <c r="G294" s="658"/>
      <c r="H294" s="658"/>
      <c r="I294" s="659"/>
    </row>
    <row r="295" spans="1:9">
      <c r="A295" s="702"/>
      <c r="B295" s="703"/>
      <c r="C295" s="666" t="s">
        <v>203</v>
      </c>
      <c r="D295" s="666"/>
      <c r="E295" s="666"/>
      <c r="F295" s="666"/>
      <c r="G295" s="666"/>
      <c r="H295" s="666"/>
      <c r="I295" s="667"/>
    </row>
    <row r="296" spans="1:9" ht="33" customHeight="1" thickBot="1">
      <c r="A296" s="792" t="s">
        <v>135</v>
      </c>
      <c r="B296" s="793"/>
      <c r="C296" s="657" t="str">
        <f>'EEG 5'!B6&amp;""</f>
        <v/>
      </c>
      <c r="D296" s="658"/>
      <c r="E296" s="658"/>
      <c r="F296" s="658"/>
      <c r="G296" s="658"/>
      <c r="H296" s="658"/>
      <c r="I296" s="659"/>
    </row>
    <row r="297" spans="1:9" ht="15.75" thickBot="1">
      <c r="A297" s="784"/>
      <c r="B297" s="666"/>
      <c r="C297" s="761" t="s">
        <v>139</v>
      </c>
      <c r="D297" s="761"/>
      <c r="E297" s="761"/>
      <c r="F297" s="761"/>
      <c r="G297" s="761"/>
      <c r="H297" s="761"/>
      <c r="I297" s="762"/>
    </row>
    <row r="298" spans="1:9">
      <c r="A298" s="785" t="s">
        <v>127</v>
      </c>
      <c r="B298" s="786"/>
      <c r="C298" s="662" t="s">
        <v>371</v>
      </c>
      <c r="D298" s="662"/>
      <c r="E298" s="662"/>
      <c r="F298" s="662"/>
      <c r="G298" s="662"/>
      <c r="H298" s="662"/>
      <c r="I298" s="663"/>
    </row>
    <row r="299" spans="1:9" ht="15.75" thickBot="1">
      <c r="A299" s="785"/>
      <c r="B299" s="786"/>
      <c r="C299" s="664"/>
      <c r="D299" s="664"/>
      <c r="E299" s="664"/>
      <c r="F299" s="664"/>
      <c r="G299" s="664"/>
      <c r="H299" s="664"/>
      <c r="I299" s="665"/>
    </row>
    <row r="300" spans="1:9">
      <c r="A300" s="785" t="s">
        <v>602</v>
      </c>
      <c r="B300" s="786"/>
      <c r="C300" s="660" t="str">
        <f>'Exercise Overview'!D22&amp;""</f>
        <v/>
      </c>
      <c r="D300" s="660"/>
      <c r="E300" s="660"/>
      <c r="F300" s="660"/>
      <c r="G300" s="660"/>
      <c r="H300" s="660"/>
      <c r="I300" s="661"/>
    </row>
    <row r="301" spans="1:9">
      <c r="A301" s="785"/>
      <c r="B301" s="786"/>
      <c r="C301" s="672"/>
      <c r="D301" s="672"/>
      <c r="E301" s="672"/>
      <c r="F301" s="672"/>
      <c r="G301" s="672"/>
      <c r="H301" s="672"/>
      <c r="I301" s="673"/>
    </row>
    <row r="302" spans="1:9" ht="15.75" thickBot="1">
      <c r="A302" s="785"/>
      <c r="B302" s="786"/>
      <c r="C302" s="658"/>
      <c r="D302" s="658"/>
      <c r="E302" s="658"/>
      <c r="F302" s="658"/>
      <c r="G302" s="658"/>
      <c r="H302" s="658"/>
      <c r="I302" s="659"/>
    </row>
    <row r="303" spans="1:9">
      <c r="A303" s="702"/>
      <c r="B303" s="703"/>
      <c r="C303" s="662" t="s">
        <v>526</v>
      </c>
      <c r="D303" s="662"/>
      <c r="E303" s="662"/>
      <c r="F303" s="662"/>
      <c r="G303" s="662"/>
      <c r="H303" s="662"/>
      <c r="I303" s="663"/>
    </row>
    <row r="304" spans="1:9" ht="15.75" thickBot="1">
      <c r="A304" s="702"/>
      <c r="B304" s="703"/>
      <c r="C304" s="664"/>
      <c r="D304" s="664"/>
      <c r="E304" s="664"/>
      <c r="F304" s="664"/>
      <c r="G304" s="664"/>
      <c r="H304" s="664"/>
      <c r="I304" s="665"/>
    </row>
    <row r="305" spans="1:9" ht="15.75" thickBot="1">
      <c r="A305" s="702"/>
      <c r="B305" s="703"/>
      <c r="C305" s="761" t="s">
        <v>128</v>
      </c>
      <c r="D305" s="761"/>
      <c r="E305" s="761"/>
      <c r="F305" s="761"/>
      <c r="G305" s="761"/>
      <c r="H305" s="761"/>
      <c r="I305" s="762"/>
    </row>
    <row r="306" spans="1:9" ht="15.75" thickBot="1">
      <c r="A306" s="702"/>
      <c r="B306" s="703"/>
      <c r="C306" s="668" t="s">
        <v>192</v>
      </c>
      <c r="D306" s="668"/>
      <c r="E306" s="668"/>
      <c r="F306" s="668"/>
      <c r="G306" s="668"/>
      <c r="H306" s="668"/>
      <c r="I306" s="669"/>
    </row>
    <row r="307" spans="1:9" ht="18" customHeight="1">
      <c r="A307" s="785" t="s">
        <v>129</v>
      </c>
      <c r="B307" s="786"/>
      <c r="C307" s="660" t="str">
        <f>'Analysis of Core Capabilities 2'!C156&amp;""</f>
        <v/>
      </c>
      <c r="D307" s="660"/>
      <c r="E307" s="660"/>
      <c r="F307" s="660"/>
      <c r="G307" s="660"/>
      <c r="H307" s="660"/>
      <c r="I307" s="661"/>
    </row>
    <row r="308" spans="1:9" ht="18" customHeight="1" thickBot="1">
      <c r="A308" s="785"/>
      <c r="B308" s="786"/>
      <c r="C308" s="658"/>
      <c r="D308" s="658"/>
      <c r="E308" s="658"/>
      <c r="F308" s="658"/>
      <c r="G308" s="658"/>
      <c r="H308" s="658"/>
      <c r="I308" s="659"/>
    </row>
    <row r="309" spans="1:9" ht="18" customHeight="1">
      <c r="A309" s="785" t="s">
        <v>130</v>
      </c>
      <c r="B309" s="786"/>
      <c r="C309" s="660" t="str">
        <f>'Analysis of Core Capabilities 2'!C157&amp;""</f>
        <v/>
      </c>
      <c r="D309" s="660"/>
      <c r="E309" s="660"/>
      <c r="F309" s="660"/>
      <c r="G309" s="660"/>
      <c r="H309" s="660"/>
      <c r="I309" s="661"/>
    </row>
    <row r="310" spans="1:9" ht="18" customHeight="1" thickBot="1">
      <c r="A310" s="785"/>
      <c r="B310" s="786"/>
      <c r="C310" s="658"/>
      <c r="D310" s="658"/>
      <c r="E310" s="658"/>
      <c r="F310" s="658"/>
      <c r="G310" s="658"/>
      <c r="H310" s="658"/>
      <c r="I310" s="659"/>
    </row>
    <row r="311" spans="1:9" ht="18" customHeight="1">
      <c r="A311" s="785" t="s">
        <v>131</v>
      </c>
      <c r="B311" s="786"/>
      <c r="C311" s="660" t="str">
        <f>'Analysis of Core Capabilities 2'!C158&amp;""</f>
        <v/>
      </c>
      <c r="D311" s="660"/>
      <c r="E311" s="660"/>
      <c r="F311" s="660"/>
      <c r="G311" s="660"/>
      <c r="H311" s="660"/>
      <c r="I311" s="661"/>
    </row>
    <row r="312" spans="1:9" ht="18" customHeight="1" thickBot="1">
      <c r="A312" s="785"/>
      <c r="B312" s="786"/>
      <c r="C312" s="658"/>
      <c r="D312" s="658"/>
      <c r="E312" s="658"/>
      <c r="F312" s="658"/>
      <c r="G312" s="658"/>
      <c r="H312" s="658"/>
      <c r="I312" s="659"/>
    </row>
    <row r="313" spans="1:9" ht="15.75" thickBot="1">
      <c r="A313" s="787"/>
      <c r="B313" s="788"/>
      <c r="C313" s="666" t="s">
        <v>132</v>
      </c>
      <c r="D313" s="666"/>
      <c r="E313" s="666"/>
      <c r="F313" s="666"/>
      <c r="G313" s="666"/>
      <c r="H313" s="666"/>
      <c r="I313" s="667"/>
    </row>
    <row r="314" spans="1:9" ht="15.75" thickBot="1">
      <c r="A314" s="787"/>
      <c r="B314" s="788"/>
      <c r="C314" s="668" t="s">
        <v>542</v>
      </c>
      <c r="D314" s="668"/>
      <c r="E314" s="668"/>
      <c r="F314" s="668"/>
      <c r="G314" s="668"/>
      <c r="H314" s="668"/>
      <c r="I314" s="669"/>
    </row>
    <row r="315" spans="1:9" ht="18" customHeight="1">
      <c r="A315" s="785" t="s">
        <v>129</v>
      </c>
      <c r="B315" s="786"/>
      <c r="C315" s="660" t="str">
        <f>'Analysis of Core Capabilities 2'!C161&amp;""</f>
        <v/>
      </c>
      <c r="D315" s="660"/>
      <c r="E315" s="660"/>
      <c r="F315" s="660"/>
      <c r="G315" s="660"/>
      <c r="H315" s="660"/>
      <c r="I315" s="661"/>
    </row>
    <row r="316" spans="1:9" ht="18" customHeight="1" thickBot="1">
      <c r="A316" s="785"/>
      <c r="B316" s="786"/>
      <c r="C316" s="658"/>
      <c r="D316" s="658"/>
      <c r="E316" s="658"/>
      <c r="F316" s="658"/>
      <c r="G316" s="658"/>
      <c r="H316" s="658"/>
      <c r="I316" s="659"/>
    </row>
    <row r="317" spans="1:9" ht="18" customHeight="1">
      <c r="A317" s="785" t="s">
        <v>130</v>
      </c>
      <c r="B317" s="786"/>
      <c r="C317" s="660" t="str">
        <f>'Analysis of Core Capabilities 2'!C162&amp;""</f>
        <v/>
      </c>
      <c r="D317" s="660"/>
      <c r="E317" s="660"/>
      <c r="F317" s="660"/>
      <c r="G317" s="660"/>
      <c r="H317" s="660"/>
      <c r="I317" s="661"/>
    </row>
    <row r="318" spans="1:9" ht="18" customHeight="1" thickBot="1">
      <c r="A318" s="785"/>
      <c r="B318" s="786"/>
      <c r="C318" s="658"/>
      <c r="D318" s="658"/>
      <c r="E318" s="658"/>
      <c r="F318" s="658"/>
      <c r="G318" s="658"/>
      <c r="H318" s="658"/>
      <c r="I318" s="659"/>
    </row>
    <row r="319" spans="1:9" ht="18" customHeight="1">
      <c r="A319" s="785" t="s">
        <v>131</v>
      </c>
      <c r="B319" s="786"/>
      <c r="C319" s="660" t="str">
        <f>'Analysis of Core Capabilities 2'!C163&amp;""</f>
        <v/>
      </c>
      <c r="D319" s="660"/>
      <c r="E319" s="660"/>
      <c r="F319" s="660"/>
      <c r="G319" s="660"/>
      <c r="H319" s="660"/>
      <c r="I319" s="661"/>
    </row>
    <row r="320" spans="1:9" ht="18" customHeight="1" thickBot="1">
      <c r="A320" s="785"/>
      <c r="B320" s="786"/>
      <c r="C320" s="658"/>
      <c r="D320" s="658"/>
      <c r="E320" s="658"/>
      <c r="F320" s="658"/>
      <c r="G320" s="658"/>
      <c r="H320" s="658"/>
      <c r="I320" s="659"/>
    </row>
    <row r="321" spans="1:9" ht="18" customHeight="1">
      <c r="A321" s="785" t="s">
        <v>133</v>
      </c>
      <c r="B321" s="786"/>
      <c r="C321" s="660" t="str">
        <f>'Analysis of Core Capabilities 2'!C164&amp;""</f>
        <v/>
      </c>
      <c r="D321" s="660"/>
      <c r="E321" s="660"/>
      <c r="F321" s="660"/>
      <c r="G321" s="660"/>
      <c r="H321" s="660"/>
      <c r="I321" s="661"/>
    </row>
    <row r="322" spans="1:9" ht="18" customHeight="1" thickBot="1">
      <c r="A322" s="785"/>
      <c r="B322" s="786"/>
      <c r="C322" s="658"/>
      <c r="D322" s="658"/>
      <c r="E322" s="658"/>
      <c r="F322" s="658"/>
      <c r="G322" s="658"/>
      <c r="H322" s="658"/>
      <c r="I322" s="659"/>
    </row>
    <row r="323" spans="1:9" ht="18" customHeight="1">
      <c r="A323" s="785" t="s">
        <v>134</v>
      </c>
      <c r="B323" s="786"/>
      <c r="C323" s="660" t="str">
        <f>'Analysis of Core Capabilities 2'!C165&amp;""</f>
        <v/>
      </c>
      <c r="D323" s="660"/>
      <c r="E323" s="660"/>
      <c r="F323" s="660"/>
      <c r="G323" s="660"/>
      <c r="H323" s="660"/>
      <c r="I323" s="661"/>
    </row>
    <row r="324" spans="1:9" ht="18" customHeight="1" thickBot="1">
      <c r="A324" s="785"/>
      <c r="B324" s="786"/>
      <c r="C324" s="658"/>
      <c r="D324" s="658"/>
      <c r="E324" s="658"/>
      <c r="F324" s="658"/>
      <c r="G324" s="658"/>
      <c r="H324" s="658"/>
      <c r="I324" s="659"/>
    </row>
    <row r="325" spans="1:9" ht="10.5" customHeight="1">
      <c r="A325" s="789"/>
      <c r="B325" s="790"/>
      <c r="C325" s="701" t="s">
        <v>527</v>
      </c>
      <c r="D325" s="701"/>
      <c r="E325" s="701"/>
      <c r="F325" s="701"/>
      <c r="G325" s="701"/>
      <c r="H325" s="701"/>
      <c r="I325" s="704"/>
    </row>
    <row r="326" spans="1:9" ht="13.5" customHeight="1" thickBot="1">
      <c r="A326" s="789"/>
      <c r="B326" s="790"/>
      <c r="C326" s="708"/>
      <c r="D326" s="708"/>
      <c r="E326" s="708"/>
      <c r="F326" s="708"/>
      <c r="G326" s="708"/>
      <c r="H326" s="708"/>
      <c r="I326" s="709"/>
    </row>
    <row r="327" spans="1:9">
      <c r="A327" s="785" t="s">
        <v>376</v>
      </c>
      <c r="B327" s="786"/>
      <c r="C327" s="660" t="str">
        <f>'Analysis of Core Capabilities 2'!C168&amp;""</f>
        <v/>
      </c>
      <c r="D327" s="660"/>
      <c r="E327" s="660"/>
      <c r="F327" s="660"/>
      <c r="G327" s="660"/>
      <c r="H327" s="660"/>
      <c r="I327" s="661"/>
    </row>
    <row r="328" spans="1:9" ht="15.75" thickBot="1">
      <c r="A328" s="785"/>
      <c r="B328" s="786"/>
      <c r="C328" s="658"/>
      <c r="D328" s="658"/>
      <c r="E328" s="658"/>
      <c r="F328" s="658"/>
      <c r="G328" s="658"/>
      <c r="H328" s="658"/>
      <c r="I328" s="659"/>
    </row>
    <row r="329" spans="1:9">
      <c r="A329" s="785" t="s">
        <v>375</v>
      </c>
      <c r="B329" s="786"/>
      <c r="C329" s="660" t="str">
        <f>'Analysis of Core Capabilities 2'!C169&amp;""</f>
        <v/>
      </c>
      <c r="D329" s="660"/>
      <c r="E329" s="660"/>
      <c r="F329" s="660"/>
      <c r="G329" s="660"/>
      <c r="H329" s="660"/>
      <c r="I329" s="661"/>
    </row>
    <row r="330" spans="1:9" ht="15.75" thickBot="1">
      <c r="A330" s="785"/>
      <c r="B330" s="786"/>
      <c r="C330" s="658"/>
      <c r="D330" s="658"/>
      <c r="E330" s="658"/>
      <c r="F330" s="658"/>
      <c r="G330" s="658"/>
      <c r="H330" s="658"/>
      <c r="I330" s="659"/>
    </row>
    <row r="331" spans="1:9">
      <c r="A331" s="785" t="s">
        <v>374</v>
      </c>
      <c r="B331" s="786"/>
      <c r="C331" s="660" t="str">
        <f>'Analysis of Core Capabilities 2'!C170&amp;""</f>
        <v/>
      </c>
      <c r="D331" s="660"/>
      <c r="E331" s="660"/>
      <c r="F331" s="660"/>
      <c r="G331" s="660"/>
      <c r="H331" s="660"/>
      <c r="I331" s="661"/>
    </row>
    <row r="332" spans="1:9" ht="15.75" thickBot="1">
      <c r="A332" s="785"/>
      <c r="B332" s="786"/>
      <c r="C332" s="658"/>
      <c r="D332" s="658"/>
      <c r="E332" s="658"/>
      <c r="F332" s="658"/>
      <c r="G332" s="658"/>
      <c r="H332" s="658"/>
      <c r="I332" s="659"/>
    </row>
    <row r="333" spans="1:9">
      <c r="A333" s="791" t="s">
        <v>372</v>
      </c>
      <c r="B333" s="786"/>
      <c r="C333" s="660" t="str">
        <f>'Analysis of Core Capabilities 2'!C171&amp;""</f>
        <v/>
      </c>
      <c r="D333" s="660"/>
      <c r="E333" s="660"/>
      <c r="F333" s="660"/>
      <c r="G333" s="660"/>
      <c r="H333" s="660"/>
      <c r="I333" s="661"/>
    </row>
    <row r="334" spans="1:9" ht="15.75" thickBot="1">
      <c r="A334" s="785"/>
      <c r="B334" s="786"/>
      <c r="C334" s="658"/>
      <c r="D334" s="658"/>
      <c r="E334" s="658"/>
      <c r="F334" s="658"/>
      <c r="G334" s="658"/>
      <c r="H334" s="658"/>
      <c r="I334" s="659"/>
    </row>
    <row r="335" spans="1:9">
      <c r="A335" s="791" t="s">
        <v>373</v>
      </c>
      <c r="B335" s="786"/>
      <c r="C335" s="660" t="str">
        <f>'Analysis of Core Capabilities 2'!C172&amp;""</f>
        <v/>
      </c>
      <c r="D335" s="660"/>
      <c r="E335" s="660"/>
      <c r="F335" s="660"/>
      <c r="G335" s="660"/>
      <c r="H335" s="660"/>
      <c r="I335" s="661"/>
    </row>
    <row r="336" spans="1:9" ht="15.75" thickBot="1">
      <c r="A336" s="785"/>
      <c r="B336" s="786"/>
      <c r="C336" s="658"/>
      <c r="D336" s="658"/>
      <c r="E336" s="658"/>
      <c r="F336" s="658"/>
      <c r="G336" s="658"/>
      <c r="H336" s="658"/>
      <c r="I336" s="659"/>
    </row>
    <row r="337" spans="1:9">
      <c r="A337" s="702"/>
      <c r="B337" s="703"/>
      <c r="C337" s="666" t="s">
        <v>203</v>
      </c>
      <c r="D337" s="666"/>
      <c r="E337" s="666"/>
      <c r="F337" s="666"/>
      <c r="G337" s="666"/>
      <c r="H337" s="666"/>
      <c r="I337" s="667"/>
    </row>
    <row r="338" spans="1:9" ht="33" customHeight="1" thickBot="1">
      <c r="A338" s="792" t="s">
        <v>135</v>
      </c>
      <c r="B338" s="793"/>
      <c r="C338" s="657" t="str">
        <f>'EEG 6'!B6&amp;""</f>
        <v/>
      </c>
      <c r="D338" s="658"/>
      <c r="E338" s="658"/>
      <c r="F338" s="658"/>
      <c r="G338" s="658"/>
      <c r="H338" s="658"/>
      <c r="I338" s="659"/>
    </row>
    <row r="339" spans="1:9" ht="15.75" thickBot="1">
      <c r="A339" s="760" t="s">
        <v>209</v>
      </c>
      <c r="B339" s="761"/>
      <c r="C339" s="761"/>
      <c r="D339" s="761"/>
      <c r="E339" s="761"/>
      <c r="F339" s="761"/>
      <c r="G339" s="761"/>
      <c r="H339" s="761"/>
      <c r="I339" s="762"/>
    </row>
    <row r="340" spans="1:9" s="2" customFormat="1" ht="12.95" customHeight="1">
      <c r="A340" s="675" t="str">
        <f>"This IP has been developed for "&amp;'Notification Form'!F18&amp;" as a result of the exercise " &amp; 'Notification Form'!F12 &amp; ". Conducted on " &amp; TEXT('Notification Form'!C22,"mm/dd/yy")&amp;"."</f>
        <v>This IP has been developed for  as a result of the exercise . Conducted on 01/00/00.</v>
      </c>
      <c r="B340" s="697"/>
      <c r="C340" s="697"/>
      <c r="D340" s="697"/>
      <c r="E340" s="697"/>
      <c r="F340" s="697"/>
      <c r="G340" s="697"/>
      <c r="H340" s="697"/>
      <c r="I340" s="676"/>
    </row>
    <row r="341" spans="1:9" s="2" customFormat="1" ht="12.95" customHeight="1">
      <c r="A341" s="677"/>
      <c r="B341" s="698"/>
      <c r="C341" s="698"/>
      <c r="D341" s="698"/>
      <c r="E341" s="698"/>
      <c r="F341" s="698"/>
      <c r="G341" s="698"/>
      <c r="H341" s="698"/>
      <c r="I341" s="678"/>
    </row>
    <row r="342" spans="1:9" s="2" customFormat="1" ht="12.95" customHeight="1" thickBot="1">
      <c r="A342" s="679"/>
      <c r="B342" s="699"/>
      <c r="C342" s="699"/>
      <c r="D342" s="699"/>
      <c r="E342" s="699"/>
      <c r="F342" s="699"/>
      <c r="G342" s="699"/>
      <c r="H342" s="699"/>
      <c r="I342" s="680"/>
    </row>
    <row r="343" spans="1:9" s="2" customFormat="1" ht="15" customHeight="1" thickBot="1">
      <c r="A343" s="763" t="str">
        <f>"Core Capability #1. " &amp; 'Notification Form'!F15</f>
        <v xml:space="preserve">Core Capability #1. </v>
      </c>
      <c r="B343" s="764"/>
      <c r="C343" s="764"/>
      <c r="D343" s="764"/>
      <c r="E343" s="764"/>
      <c r="F343" s="764"/>
      <c r="G343" s="764"/>
      <c r="H343" s="764"/>
      <c r="I343" s="765"/>
    </row>
    <row r="344" spans="1:9" ht="15" customHeight="1">
      <c r="A344" s="700" t="s">
        <v>603</v>
      </c>
      <c r="B344" s="701"/>
      <c r="C344" s="700" t="s">
        <v>140</v>
      </c>
      <c r="D344" s="704"/>
      <c r="E344" s="706" t="s">
        <v>141</v>
      </c>
      <c r="F344" s="706" t="s">
        <v>142</v>
      </c>
      <c r="G344" s="706" t="s">
        <v>143</v>
      </c>
      <c r="H344" s="700" t="s">
        <v>144</v>
      </c>
      <c r="I344" s="704"/>
    </row>
    <row r="345" spans="1:9">
      <c r="A345" s="702"/>
      <c r="B345" s="703"/>
      <c r="C345" s="702"/>
      <c r="D345" s="705"/>
      <c r="E345" s="707"/>
      <c r="F345" s="707"/>
      <c r="G345" s="707"/>
      <c r="H345" s="702"/>
      <c r="I345" s="705"/>
    </row>
    <row r="346" spans="1:9">
      <c r="A346" s="702"/>
      <c r="B346" s="703"/>
      <c r="C346" s="702"/>
      <c r="D346" s="705"/>
      <c r="E346" s="707"/>
      <c r="F346" s="707"/>
      <c r="G346" s="707"/>
      <c r="H346" s="702"/>
      <c r="I346" s="705"/>
    </row>
    <row r="347" spans="1:9" ht="16.5" customHeight="1">
      <c r="A347" s="681" t="str">
        <f>'Analysis of Core Capabilities 2'!C16&amp;""</f>
        <v/>
      </c>
      <c r="B347" s="682"/>
      <c r="C347" s="685" t="str">
        <f>'Appendix A-IP'!E7&amp;""</f>
        <v/>
      </c>
      <c r="D347" s="682"/>
      <c r="E347" s="688" t="str">
        <f>IF(ENUM!AB1=1,"Planning",IF(ENUM!AB1=2,"Orgaization",IF(ENUM!AB1=3,"Equipment",IF(ENUM!AB1=4,"Training",IF(ENUM!AB1=5,"Exercise","")))))</f>
        <v>Planning</v>
      </c>
      <c r="F347" s="688" t="str">
        <f>IF(C347="","", TEXT('Exercise Overview'!I7,"MM/DD/YYYY"))</f>
        <v/>
      </c>
      <c r="G347" s="688" t="str">
        <f>'Appendix A-IP'!K7&amp;""</f>
        <v/>
      </c>
      <c r="H347" s="685" t="str">
        <f>'Appendix A-IP'!H7&amp;" / "&amp;'Appendix A-IP'!I7</f>
        <v xml:space="preserve"> / </v>
      </c>
      <c r="I347" s="691"/>
    </row>
    <row r="348" spans="1:9" ht="16.5" customHeight="1">
      <c r="A348" s="677"/>
      <c r="B348" s="683"/>
      <c r="C348" s="686"/>
      <c r="D348" s="683"/>
      <c r="E348" s="689"/>
      <c r="F348" s="689"/>
      <c r="G348" s="689"/>
      <c r="H348" s="686"/>
      <c r="I348" s="678"/>
    </row>
    <row r="349" spans="1:9" ht="16.5" customHeight="1">
      <c r="A349" s="677"/>
      <c r="B349" s="683"/>
      <c r="C349" s="686"/>
      <c r="D349" s="683"/>
      <c r="E349" s="689"/>
      <c r="F349" s="689"/>
      <c r="G349" s="689"/>
      <c r="H349" s="686"/>
      <c r="I349" s="678"/>
    </row>
    <row r="350" spans="1:9" ht="16.5" customHeight="1">
      <c r="A350" s="677"/>
      <c r="B350" s="683"/>
      <c r="C350" s="686"/>
      <c r="D350" s="683"/>
      <c r="E350" s="689"/>
      <c r="F350" s="689"/>
      <c r="G350" s="689"/>
      <c r="H350" s="686"/>
      <c r="I350" s="678"/>
    </row>
    <row r="351" spans="1:9" ht="16.5" customHeight="1">
      <c r="A351" s="677"/>
      <c r="B351" s="683"/>
      <c r="C351" s="686"/>
      <c r="D351" s="683"/>
      <c r="E351" s="689"/>
      <c r="F351" s="689"/>
      <c r="G351" s="689"/>
      <c r="H351" s="686"/>
      <c r="I351" s="678"/>
    </row>
    <row r="352" spans="1:9" ht="16.5" customHeight="1">
      <c r="A352" s="677"/>
      <c r="B352" s="683"/>
      <c r="C352" s="686"/>
      <c r="D352" s="683"/>
      <c r="E352" s="689"/>
      <c r="F352" s="689"/>
      <c r="G352" s="689"/>
      <c r="H352" s="686"/>
      <c r="I352" s="678"/>
    </row>
    <row r="353" spans="1:9" ht="16.5" customHeight="1">
      <c r="A353" s="692"/>
      <c r="B353" s="693"/>
      <c r="C353" s="694"/>
      <c r="D353" s="693"/>
      <c r="E353" s="695"/>
      <c r="F353" s="695"/>
      <c r="G353" s="695"/>
      <c r="H353" s="694"/>
      <c r="I353" s="696"/>
    </row>
    <row r="354" spans="1:9" ht="16.5" customHeight="1">
      <c r="A354" s="681" t="str">
        <f>'Analysis of Core Capabilities 2'!C17&amp;""</f>
        <v/>
      </c>
      <c r="B354" s="682"/>
      <c r="C354" s="685" t="str">
        <f>'Appendix A-IP'!E8&amp;""</f>
        <v/>
      </c>
      <c r="D354" s="682"/>
      <c r="E354" s="688" t="str">
        <f>IF(ENUM!AB2=1,"Planning",IF(ENUM!AB2=2,"Orgaization",IF(ENUM!AB2=3,"Equipment",IF(ENUM!AB2=4,"Training",IF(ENUM!AB2=5,"Exercise","")))))</f>
        <v>Planning</v>
      </c>
      <c r="F354" s="688" t="str">
        <f>IF(C354="","", TEXT('Exercise Overview'!I7,"MM/DD/YYYY"))</f>
        <v/>
      </c>
      <c r="G354" s="688" t="str">
        <f>'Appendix A-IP'!K8&amp;""</f>
        <v/>
      </c>
      <c r="H354" s="685" t="str">
        <f>'Appendix A-IP'!H8&amp;" / "&amp;'Appendix A-IP'!I8</f>
        <v xml:space="preserve"> / </v>
      </c>
      <c r="I354" s="691"/>
    </row>
    <row r="355" spans="1:9" ht="16.5" customHeight="1">
      <c r="A355" s="677"/>
      <c r="B355" s="683"/>
      <c r="C355" s="686"/>
      <c r="D355" s="683"/>
      <c r="E355" s="689"/>
      <c r="F355" s="689"/>
      <c r="G355" s="689"/>
      <c r="H355" s="686"/>
      <c r="I355" s="678"/>
    </row>
    <row r="356" spans="1:9" ht="16.5" customHeight="1">
      <c r="A356" s="677"/>
      <c r="B356" s="683"/>
      <c r="C356" s="686"/>
      <c r="D356" s="683"/>
      <c r="E356" s="689"/>
      <c r="F356" s="689"/>
      <c r="G356" s="689"/>
      <c r="H356" s="686"/>
      <c r="I356" s="678"/>
    </row>
    <row r="357" spans="1:9" ht="16.5" customHeight="1">
      <c r="A357" s="677"/>
      <c r="B357" s="683"/>
      <c r="C357" s="686"/>
      <c r="D357" s="683"/>
      <c r="E357" s="689"/>
      <c r="F357" s="689"/>
      <c r="G357" s="689"/>
      <c r="H357" s="686"/>
      <c r="I357" s="678"/>
    </row>
    <row r="358" spans="1:9" ht="16.5" customHeight="1">
      <c r="A358" s="677"/>
      <c r="B358" s="683"/>
      <c r="C358" s="686"/>
      <c r="D358" s="683"/>
      <c r="E358" s="689"/>
      <c r="F358" s="689"/>
      <c r="G358" s="689"/>
      <c r="H358" s="686"/>
      <c r="I358" s="678"/>
    </row>
    <row r="359" spans="1:9" ht="16.5" customHeight="1">
      <c r="A359" s="677"/>
      <c r="B359" s="683"/>
      <c r="C359" s="686"/>
      <c r="D359" s="683"/>
      <c r="E359" s="689"/>
      <c r="F359" s="689"/>
      <c r="G359" s="689"/>
      <c r="H359" s="686"/>
      <c r="I359" s="678"/>
    </row>
    <row r="360" spans="1:9" ht="16.5" customHeight="1">
      <c r="A360" s="692"/>
      <c r="B360" s="693"/>
      <c r="C360" s="694"/>
      <c r="D360" s="693"/>
      <c r="E360" s="695"/>
      <c r="F360" s="695"/>
      <c r="G360" s="695"/>
      <c r="H360" s="694"/>
      <c r="I360" s="696"/>
    </row>
    <row r="361" spans="1:9" ht="16.5" customHeight="1">
      <c r="A361" s="681" t="str">
        <f>'Analysis of Core Capabilities 2'!C18&amp;""</f>
        <v/>
      </c>
      <c r="B361" s="682"/>
      <c r="C361" s="685" t="str">
        <f>'Appendix A-IP'!E9&amp;""</f>
        <v/>
      </c>
      <c r="D361" s="682"/>
      <c r="E361" s="688" t="str">
        <f>IF(ENUM!AB3=1,"Planning",IF(ENUM!AB3=2,"Orgaization",IF(ENUM!AB3=3,"Equipment",IF(ENUM!AB3=4,"Training",IF(ENUM!AB3=5,"Exercise","")))))</f>
        <v>Planning</v>
      </c>
      <c r="F361" s="688" t="str">
        <f>IF(C361="","", TEXT('Exercise Overview'!I7,"MM/DD/YYYY"))</f>
        <v/>
      </c>
      <c r="G361" s="688" t="str">
        <f>'Appendix A-IP'!K9&amp;""</f>
        <v/>
      </c>
      <c r="H361" s="685" t="str">
        <f>'Appendix A-IP'!H9&amp;" / "&amp;'Appendix A-IP'!I9</f>
        <v xml:space="preserve"> / </v>
      </c>
      <c r="I361" s="691"/>
    </row>
    <row r="362" spans="1:9" ht="16.5" customHeight="1">
      <c r="A362" s="677"/>
      <c r="B362" s="683"/>
      <c r="C362" s="686"/>
      <c r="D362" s="683"/>
      <c r="E362" s="689"/>
      <c r="F362" s="689"/>
      <c r="G362" s="689"/>
      <c r="H362" s="686"/>
      <c r="I362" s="678"/>
    </row>
    <row r="363" spans="1:9" ht="16.5" customHeight="1">
      <c r="A363" s="677"/>
      <c r="B363" s="683"/>
      <c r="C363" s="686"/>
      <c r="D363" s="683"/>
      <c r="E363" s="689"/>
      <c r="F363" s="689"/>
      <c r="G363" s="689"/>
      <c r="H363" s="686"/>
      <c r="I363" s="678"/>
    </row>
    <row r="364" spans="1:9" ht="16.5" customHeight="1">
      <c r="A364" s="677"/>
      <c r="B364" s="683"/>
      <c r="C364" s="686"/>
      <c r="D364" s="683"/>
      <c r="E364" s="689"/>
      <c r="F364" s="689"/>
      <c r="G364" s="689"/>
      <c r="H364" s="686"/>
      <c r="I364" s="678"/>
    </row>
    <row r="365" spans="1:9" ht="16.5" customHeight="1">
      <c r="A365" s="677"/>
      <c r="B365" s="683"/>
      <c r="C365" s="686"/>
      <c r="D365" s="683"/>
      <c r="E365" s="689"/>
      <c r="F365" s="689"/>
      <c r="G365" s="689"/>
      <c r="H365" s="686"/>
      <c r="I365" s="678"/>
    </row>
    <row r="366" spans="1:9" ht="16.5" customHeight="1">
      <c r="A366" s="677"/>
      <c r="B366" s="683"/>
      <c r="C366" s="686"/>
      <c r="D366" s="683"/>
      <c r="E366" s="689"/>
      <c r="F366" s="689"/>
      <c r="G366" s="689"/>
      <c r="H366" s="686"/>
      <c r="I366" s="678"/>
    </row>
    <row r="367" spans="1:9" ht="16.5" customHeight="1">
      <c r="A367" s="692"/>
      <c r="B367" s="693"/>
      <c r="C367" s="694"/>
      <c r="D367" s="693"/>
      <c r="E367" s="695"/>
      <c r="F367" s="695"/>
      <c r="G367" s="695"/>
      <c r="H367" s="694"/>
      <c r="I367" s="696"/>
    </row>
    <row r="368" spans="1:9" ht="16.5" customHeight="1">
      <c r="A368" s="681" t="str">
        <f>'Analysis of Core Capabilities 2'!C19&amp;""</f>
        <v/>
      </c>
      <c r="B368" s="682"/>
      <c r="C368" s="685" t="str">
        <f>'Appendix A-IP'!E10&amp;""</f>
        <v/>
      </c>
      <c r="D368" s="682"/>
      <c r="E368" s="688" t="str">
        <f>IF(ENUM!AB4=1,"Planning",IF(ENUM!AB4=2,"Orgaization",IF(ENUM!AB4=3,"Equipment",IF(ENUM!AB4=4,"Training",IF(ENUM!AB4=5,"Exercise","")))))</f>
        <v>Planning</v>
      </c>
      <c r="F368" s="688" t="str">
        <f>IF(C368="","", TEXT('Exercise Overview'!I7,"MM/DD/YYYY"))</f>
        <v/>
      </c>
      <c r="G368" s="688" t="str">
        <f>'Appendix A-IP'!K10&amp;""</f>
        <v/>
      </c>
      <c r="H368" s="685" t="str">
        <f>'Appendix A-IP'!H10&amp;" / "&amp;'Appendix A-IP'!I10</f>
        <v xml:space="preserve"> / </v>
      </c>
      <c r="I368" s="691"/>
    </row>
    <row r="369" spans="1:9" ht="16.5" customHeight="1">
      <c r="A369" s="677"/>
      <c r="B369" s="683"/>
      <c r="C369" s="686"/>
      <c r="D369" s="683"/>
      <c r="E369" s="689"/>
      <c r="F369" s="689"/>
      <c r="G369" s="689"/>
      <c r="H369" s="686"/>
      <c r="I369" s="678"/>
    </row>
    <row r="370" spans="1:9" ht="16.5" customHeight="1">
      <c r="A370" s="677"/>
      <c r="B370" s="683"/>
      <c r="C370" s="686"/>
      <c r="D370" s="683"/>
      <c r="E370" s="689"/>
      <c r="F370" s="689"/>
      <c r="G370" s="689"/>
      <c r="H370" s="686"/>
      <c r="I370" s="678"/>
    </row>
    <row r="371" spans="1:9" ht="16.5" customHeight="1">
      <c r="A371" s="677"/>
      <c r="B371" s="683"/>
      <c r="C371" s="686"/>
      <c r="D371" s="683"/>
      <c r="E371" s="689"/>
      <c r="F371" s="689"/>
      <c r="G371" s="689"/>
      <c r="H371" s="686"/>
      <c r="I371" s="678"/>
    </row>
    <row r="372" spans="1:9" ht="16.5" customHeight="1">
      <c r="A372" s="677"/>
      <c r="B372" s="683"/>
      <c r="C372" s="686"/>
      <c r="D372" s="683"/>
      <c r="E372" s="689"/>
      <c r="F372" s="689"/>
      <c r="G372" s="689"/>
      <c r="H372" s="686"/>
      <c r="I372" s="678"/>
    </row>
    <row r="373" spans="1:9" ht="16.5" customHeight="1">
      <c r="A373" s="677"/>
      <c r="B373" s="683"/>
      <c r="C373" s="686"/>
      <c r="D373" s="683"/>
      <c r="E373" s="689"/>
      <c r="F373" s="689"/>
      <c r="G373" s="689"/>
      <c r="H373" s="686"/>
      <c r="I373" s="678"/>
    </row>
    <row r="374" spans="1:9" ht="16.5" customHeight="1">
      <c r="A374" s="692"/>
      <c r="B374" s="693"/>
      <c r="C374" s="694"/>
      <c r="D374" s="693"/>
      <c r="E374" s="695"/>
      <c r="F374" s="695"/>
      <c r="G374" s="695"/>
      <c r="H374" s="694"/>
      <c r="I374" s="696"/>
    </row>
    <row r="375" spans="1:9" ht="16.5" customHeight="1">
      <c r="A375" s="681" t="str">
        <f>'Analysis of Core Capabilities 2'!C20&amp;""</f>
        <v/>
      </c>
      <c r="B375" s="682"/>
      <c r="C375" s="685" t="str">
        <f>'Appendix A-IP'!E11&amp;""</f>
        <v/>
      </c>
      <c r="D375" s="682"/>
      <c r="E375" s="688" t="str">
        <f>IF(ENUM!AB5=1,"Planning",IF(ENUM!AB5=2,"Orgaization",IF(ENUM!AB5=3,"Equipment",IF(ENUM!AB5=4,"Training",IF(ENUM!AB5=5,"Exercise","")))))</f>
        <v>Planning</v>
      </c>
      <c r="F375" s="688" t="str">
        <f>IF(C375="","", TEXT('Exercise Overview'!I7,"MM/DD/YYYY"))</f>
        <v/>
      </c>
      <c r="G375" s="688" t="str">
        <f>'Appendix A-IP'!K11&amp;""</f>
        <v/>
      </c>
      <c r="H375" s="685" t="str">
        <f>'Appendix A-IP'!H11&amp;" / "&amp;'Appendix A-IP'!I11</f>
        <v xml:space="preserve"> / </v>
      </c>
      <c r="I375" s="691"/>
    </row>
    <row r="376" spans="1:9" ht="16.5" customHeight="1">
      <c r="A376" s="677"/>
      <c r="B376" s="683"/>
      <c r="C376" s="686"/>
      <c r="D376" s="683"/>
      <c r="E376" s="689"/>
      <c r="F376" s="689"/>
      <c r="G376" s="689"/>
      <c r="H376" s="686"/>
      <c r="I376" s="678"/>
    </row>
    <row r="377" spans="1:9" ht="16.5" customHeight="1">
      <c r="A377" s="677"/>
      <c r="B377" s="683"/>
      <c r="C377" s="686"/>
      <c r="D377" s="683"/>
      <c r="E377" s="689"/>
      <c r="F377" s="689"/>
      <c r="G377" s="689"/>
      <c r="H377" s="686"/>
      <c r="I377" s="678"/>
    </row>
    <row r="378" spans="1:9" ht="16.5" customHeight="1">
      <c r="A378" s="677"/>
      <c r="B378" s="683"/>
      <c r="C378" s="686"/>
      <c r="D378" s="683"/>
      <c r="E378" s="689"/>
      <c r="F378" s="689"/>
      <c r="G378" s="689"/>
      <c r="H378" s="686"/>
      <c r="I378" s="678"/>
    </row>
    <row r="379" spans="1:9" ht="16.5" customHeight="1">
      <c r="A379" s="677"/>
      <c r="B379" s="683"/>
      <c r="C379" s="686"/>
      <c r="D379" s="683"/>
      <c r="E379" s="689"/>
      <c r="F379" s="689"/>
      <c r="G379" s="689"/>
      <c r="H379" s="686"/>
      <c r="I379" s="678"/>
    </row>
    <row r="380" spans="1:9" ht="16.5" customHeight="1">
      <c r="A380" s="677"/>
      <c r="B380" s="683"/>
      <c r="C380" s="686"/>
      <c r="D380" s="683"/>
      <c r="E380" s="689"/>
      <c r="F380" s="689"/>
      <c r="G380" s="689"/>
      <c r="H380" s="686"/>
      <c r="I380" s="678"/>
    </row>
    <row r="381" spans="1:9" ht="16.5" customHeight="1" thickBot="1">
      <c r="A381" s="679"/>
      <c r="B381" s="684"/>
      <c r="C381" s="687"/>
      <c r="D381" s="684"/>
      <c r="E381" s="690"/>
      <c r="F381" s="690"/>
      <c r="G381" s="690"/>
      <c r="H381" s="687"/>
      <c r="I381" s="680"/>
    </row>
    <row r="382" spans="1:9" ht="15.75" thickBot="1">
      <c r="A382" s="760" t="s">
        <v>209</v>
      </c>
      <c r="B382" s="761"/>
      <c r="C382" s="761"/>
      <c r="D382" s="761"/>
      <c r="E382" s="761"/>
      <c r="F382" s="761"/>
      <c r="G382" s="761"/>
      <c r="H382" s="761"/>
      <c r="I382" s="762"/>
    </row>
    <row r="383" spans="1:9" s="2" customFormat="1" ht="12.95" customHeight="1">
      <c r="A383" s="675" t="str">
        <f>"This IP has been developed for "&amp;'Notification Form'!F18&amp;" as a result of the exercise " &amp; 'Notification Form'!F12 &amp; ". Conducted on " &amp; TEXT('Notification Form'!C22,"mm/dd/yy")&amp;"."</f>
        <v>This IP has been developed for  as a result of the exercise . Conducted on 01/00/00.</v>
      </c>
      <c r="B383" s="697"/>
      <c r="C383" s="697"/>
      <c r="D383" s="697"/>
      <c r="E383" s="697"/>
      <c r="F383" s="697"/>
      <c r="G383" s="697"/>
      <c r="H383" s="697"/>
      <c r="I383" s="676"/>
    </row>
    <row r="384" spans="1:9" s="2" customFormat="1" ht="12.95" customHeight="1">
      <c r="A384" s="677"/>
      <c r="B384" s="698"/>
      <c r="C384" s="698"/>
      <c r="D384" s="698"/>
      <c r="E384" s="698"/>
      <c r="F384" s="698"/>
      <c r="G384" s="698"/>
      <c r="H384" s="698"/>
      <c r="I384" s="678"/>
    </row>
    <row r="385" spans="1:9" s="2" customFormat="1" ht="12.95" customHeight="1" thickBot="1">
      <c r="A385" s="679"/>
      <c r="B385" s="699"/>
      <c r="C385" s="699"/>
      <c r="D385" s="699"/>
      <c r="E385" s="699"/>
      <c r="F385" s="699"/>
      <c r="G385" s="699"/>
      <c r="H385" s="699"/>
      <c r="I385" s="680"/>
    </row>
    <row r="386" spans="1:9" s="2" customFormat="1" ht="15" customHeight="1" thickBot="1">
      <c r="A386" s="763" t="str">
        <f>"Core Capability #2. " &amp; 'Notification Form'!H15</f>
        <v xml:space="preserve">Core Capability #2. </v>
      </c>
      <c r="B386" s="764"/>
      <c r="C386" s="764"/>
      <c r="D386" s="764"/>
      <c r="E386" s="764"/>
      <c r="F386" s="764"/>
      <c r="G386" s="764"/>
      <c r="H386" s="764"/>
      <c r="I386" s="765"/>
    </row>
    <row r="387" spans="1:9" ht="15" customHeight="1">
      <c r="A387" s="700" t="s">
        <v>603</v>
      </c>
      <c r="B387" s="701"/>
      <c r="C387" s="700" t="s">
        <v>140</v>
      </c>
      <c r="D387" s="704"/>
      <c r="E387" s="706" t="s">
        <v>141</v>
      </c>
      <c r="F387" s="706" t="s">
        <v>142</v>
      </c>
      <c r="G387" s="706" t="s">
        <v>143</v>
      </c>
      <c r="H387" s="700" t="s">
        <v>144</v>
      </c>
      <c r="I387" s="704"/>
    </row>
    <row r="388" spans="1:9">
      <c r="A388" s="702"/>
      <c r="B388" s="703"/>
      <c r="C388" s="702"/>
      <c r="D388" s="705"/>
      <c r="E388" s="707"/>
      <c r="F388" s="707"/>
      <c r="G388" s="707"/>
      <c r="H388" s="702"/>
      <c r="I388" s="705"/>
    </row>
    <row r="389" spans="1:9">
      <c r="A389" s="702"/>
      <c r="B389" s="703"/>
      <c r="C389" s="702"/>
      <c r="D389" s="705"/>
      <c r="E389" s="707"/>
      <c r="F389" s="707"/>
      <c r="G389" s="707"/>
      <c r="H389" s="702"/>
      <c r="I389" s="705"/>
    </row>
    <row r="390" spans="1:9" ht="16.5" customHeight="1">
      <c r="A390" s="681" t="str">
        <f>'Analysis of Core Capabilities 2'!C45&amp;""</f>
        <v/>
      </c>
      <c r="B390" s="682"/>
      <c r="C390" s="685" t="str">
        <f>'Appendix A-IP'!E13&amp;""</f>
        <v/>
      </c>
      <c r="D390" s="682"/>
      <c r="E390" s="688" t="str">
        <f>IF(ENUM!AC1=1,"Planning",IF(ENUM!AC1=2,"Orgaization",IF(ENUM!AC1=3,"Equipment",IF(ENUM!AC1=4,"Training",IF(ENUM!AC1=5,"Exercise","")))))</f>
        <v>Planning</v>
      </c>
      <c r="F390" s="688" t="str">
        <f>IF(C390="","", TEXT('Exercise Overview'!I7,"mm/dd/yyyy"))</f>
        <v/>
      </c>
      <c r="G390" s="688" t="str">
        <f>'Appendix A-IP'!K13&amp;""</f>
        <v/>
      </c>
      <c r="H390" s="685" t="str">
        <f>'Appendix A-IP'!H13&amp;" / "&amp;'Appendix A-IP'!I13</f>
        <v xml:space="preserve"> / </v>
      </c>
      <c r="I390" s="691"/>
    </row>
    <row r="391" spans="1:9" ht="16.5" customHeight="1">
      <c r="A391" s="677"/>
      <c r="B391" s="683"/>
      <c r="C391" s="686"/>
      <c r="D391" s="683"/>
      <c r="E391" s="689"/>
      <c r="F391" s="689"/>
      <c r="G391" s="689"/>
      <c r="H391" s="686"/>
      <c r="I391" s="678"/>
    </row>
    <row r="392" spans="1:9" ht="16.5" customHeight="1">
      <c r="A392" s="677"/>
      <c r="B392" s="683"/>
      <c r="C392" s="686"/>
      <c r="D392" s="683"/>
      <c r="E392" s="689"/>
      <c r="F392" s="689"/>
      <c r="G392" s="689"/>
      <c r="H392" s="686"/>
      <c r="I392" s="678"/>
    </row>
    <row r="393" spans="1:9" ht="16.5" customHeight="1">
      <c r="A393" s="677"/>
      <c r="B393" s="683"/>
      <c r="C393" s="686"/>
      <c r="D393" s="683"/>
      <c r="E393" s="689"/>
      <c r="F393" s="689"/>
      <c r="G393" s="689"/>
      <c r="H393" s="686"/>
      <c r="I393" s="678"/>
    </row>
    <row r="394" spans="1:9" ht="16.5" customHeight="1">
      <c r="A394" s="677"/>
      <c r="B394" s="683"/>
      <c r="C394" s="686"/>
      <c r="D394" s="683"/>
      <c r="E394" s="689"/>
      <c r="F394" s="689"/>
      <c r="G394" s="689"/>
      <c r="H394" s="686"/>
      <c r="I394" s="678"/>
    </row>
    <row r="395" spans="1:9" ht="16.5" customHeight="1">
      <c r="A395" s="677"/>
      <c r="B395" s="683"/>
      <c r="C395" s="686"/>
      <c r="D395" s="683"/>
      <c r="E395" s="689"/>
      <c r="F395" s="689"/>
      <c r="G395" s="689"/>
      <c r="H395" s="686"/>
      <c r="I395" s="678"/>
    </row>
    <row r="396" spans="1:9" ht="16.5" customHeight="1">
      <c r="A396" s="692"/>
      <c r="B396" s="693"/>
      <c r="C396" s="694"/>
      <c r="D396" s="693"/>
      <c r="E396" s="695"/>
      <c r="F396" s="695"/>
      <c r="G396" s="695"/>
      <c r="H396" s="694"/>
      <c r="I396" s="696"/>
    </row>
    <row r="397" spans="1:9" ht="16.5" customHeight="1">
      <c r="A397" s="681" t="str">
        <f>'Analysis of Core Capabilities 2'!C46&amp;""</f>
        <v/>
      </c>
      <c r="B397" s="682"/>
      <c r="C397" s="685" t="str">
        <f>'Appendix A-IP'!E14&amp;""</f>
        <v/>
      </c>
      <c r="D397" s="682"/>
      <c r="E397" s="688" t="str">
        <f>IF(ENUM!AC2=1,"Planning",IF(ENUM!AC2=2,"Orgaization",IF(ENUM!AC2=3,"Equipment",IF(ENUM!AC2=4,"Training",IF(ENUM!AC2=5,"Exercise","")))))</f>
        <v>Planning</v>
      </c>
      <c r="F397" s="688" t="str">
        <f>IF(C397="","", TEXT('Exercise Overview'!I7,"mm/dd/yyyy"))</f>
        <v/>
      </c>
      <c r="G397" s="688" t="str">
        <f>'Appendix A-IP'!K14&amp;""</f>
        <v/>
      </c>
      <c r="H397" s="685" t="str">
        <f>'Appendix A-IP'!H14&amp;" / "&amp;'Appendix A-IP'!I14</f>
        <v xml:space="preserve"> / </v>
      </c>
      <c r="I397" s="691"/>
    </row>
    <row r="398" spans="1:9" ht="16.5" customHeight="1">
      <c r="A398" s="677"/>
      <c r="B398" s="683"/>
      <c r="C398" s="686"/>
      <c r="D398" s="683"/>
      <c r="E398" s="689"/>
      <c r="F398" s="689"/>
      <c r="G398" s="689"/>
      <c r="H398" s="686"/>
      <c r="I398" s="678"/>
    </row>
    <row r="399" spans="1:9" ht="16.5" customHeight="1">
      <c r="A399" s="677"/>
      <c r="B399" s="683"/>
      <c r="C399" s="686"/>
      <c r="D399" s="683"/>
      <c r="E399" s="689"/>
      <c r="F399" s="689"/>
      <c r="G399" s="689"/>
      <c r="H399" s="686"/>
      <c r="I399" s="678"/>
    </row>
    <row r="400" spans="1:9" ht="16.5" customHeight="1">
      <c r="A400" s="677"/>
      <c r="B400" s="683"/>
      <c r="C400" s="686"/>
      <c r="D400" s="683"/>
      <c r="E400" s="689"/>
      <c r="F400" s="689"/>
      <c r="G400" s="689"/>
      <c r="H400" s="686"/>
      <c r="I400" s="678"/>
    </row>
    <row r="401" spans="1:9" ht="16.5" customHeight="1">
      <c r="A401" s="677"/>
      <c r="B401" s="683"/>
      <c r="C401" s="686"/>
      <c r="D401" s="683"/>
      <c r="E401" s="689"/>
      <c r="F401" s="689"/>
      <c r="G401" s="689"/>
      <c r="H401" s="686"/>
      <c r="I401" s="678"/>
    </row>
    <row r="402" spans="1:9" ht="16.5" customHeight="1">
      <c r="A402" s="677"/>
      <c r="B402" s="683"/>
      <c r="C402" s="686"/>
      <c r="D402" s="683"/>
      <c r="E402" s="689"/>
      <c r="F402" s="689"/>
      <c r="G402" s="689"/>
      <c r="H402" s="686"/>
      <c r="I402" s="678"/>
    </row>
    <row r="403" spans="1:9" ht="16.5" customHeight="1">
      <c r="A403" s="692"/>
      <c r="B403" s="693"/>
      <c r="C403" s="694"/>
      <c r="D403" s="693"/>
      <c r="E403" s="695"/>
      <c r="F403" s="695"/>
      <c r="G403" s="695"/>
      <c r="H403" s="694"/>
      <c r="I403" s="696"/>
    </row>
    <row r="404" spans="1:9" ht="16.5" customHeight="1">
      <c r="A404" s="681" t="str">
        <f>'Analysis of Core Capabilities 2'!C47&amp;""</f>
        <v/>
      </c>
      <c r="B404" s="682"/>
      <c r="C404" s="685" t="str">
        <f>'Appendix A-IP'!E15&amp;""</f>
        <v/>
      </c>
      <c r="D404" s="682"/>
      <c r="E404" s="688" t="str">
        <f>IF(ENUM!AC3=1,"Planning",IF(ENUM!AC3=2,"Orgaization",IF(ENUM!AC3=3,"Equipment",IF(ENUM!AC3=4,"Training",IF(ENUM!AC3=5,"Exercise","")))))</f>
        <v>Planning</v>
      </c>
      <c r="F404" s="688" t="str">
        <f>IF(C404="","", TEXT('Exercise Overview'!I7,"mm/dd/yyyy"))</f>
        <v/>
      </c>
      <c r="G404" s="688" t="str">
        <f>'Appendix A-IP'!K15&amp;""</f>
        <v/>
      </c>
      <c r="H404" s="685" t="str">
        <f>'Appendix A-IP'!H15&amp;" / "&amp;'Appendix A-IP'!I15</f>
        <v xml:space="preserve"> / </v>
      </c>
      <c r="I404" s="691"/>
    </row>
    <row r="405" spans="1:9" ht="16.5" customHeight="1">
      <c r="A405" s="677"/>
      <c r="B405" s="683"/>
      <c r="C405" s="686"/>
      <c r="D405" s="683"/>
      <c r="E405" s="689"/>
      <c r="F405" s="689"/>
      <c r="G405" s="689"/>
      <c r="H405" s="686"/>
      <c r="I405" s="678"/>
    </row>
    <row r="406" spans="1:9" ht="16.5" customHeight="1">
      <c r="A406" s="677"/>
      <c r="B406" s="683"/>
      <c r="C406" s="686"/>
      <c r="D406" s="683"/>
      <c r="E406" s="689"/>
      <c r="F406" s="689"/>
      <c r="G406" s="689"/>
      <c r="H406" s="686"/>
      <c r="I406" s="678"/>
    </row>
    <row r="407" spans="1:9" ht="16.5" customHeight="1">
      <c r="A407" s="677"/>
      <c r="B407" s="683"/>
      <c r="C407" s="686"/>
      <c r="D407" s="683"/>
      <c r="E407" s="689"/>
      <c r="F407" s="689"/>
      <c r="G407" s="689"/>
      <c r="H407" s="686"/>
      <c r="I407" s="678"/>
    </row>
    <row r="408" spans="1:9" ht="16.5" customHeight="1">
      <c r="A408" s="677"/>
      <c r="B408" s="683"/>
      <c r="C408" s="686"/>
      <c r="D408" s="683"/>
      <c r="E408" s="689"/>
      <c r="F408" s="689"/>
      <c r="G408" s="689"/>
      <c r="H408" s="686"/>
      <c r="I408" s="678"/>
    </row>
    <row r="409" spans="1:9" ht="16.5" customHeight="1">
      <c r="A409" s="677"/>
      <c r="B409" s="683"/>
      <c r="C409" s="686"/>
      <c r="D409" s="683"/>
      <c r="E409" s="689"/>
      <c r="F409" s="689"/>
      <c r="G409" s="689"/>
      <c r="H409" s="686"/>
      <c r="I409" s="678"/>
    </row>
    <row r="410" spans="1:9" ht="16.5" customHeight="1">
      <c r="A410" s="692"/>
      <c r="B410" s="693"/>
      <c r="C410" s="694"/>
      <c r="D410" s="693"/>
      <c r="E410" s="695"/>
      <c r="F410" s="695"/>
      <c r="G410" s="695"/>
      <c r="H410" s="694"/>
      <c r="I410" s="696"/>
    </row>
    <row r="411" spans="1:9" ht="16.5" customHeight="1">
      <c r="A411" s="681" t="str">
        <f>'Analysis of Core Capabilities 2'!C48&amp;""</f>
        <v/>
      </c>
      <c r="B411" s="682"/>
      <c r="C411" s="685" t="str">
        <f>'Appendix A-IP'!E16&amp;""</f>
        <v/>
      </c>
      <c r="D411" s="682"/>
      <c r="E411" s="688" t="str">
        <f>IF(ENUM!AC4=1,"Planning",IF(ENUM!AC4=2,"Orgaization",IF(ENUM!AC4=3,"Equipment",IF(ENUM!AC4=4,"Training",IF(ENUM!AC4=5,"Exercise","")))))</f>
        <v>Planning</v>
      </c>
      <c r="F411" s="688" t="str">
        <f>IF(C411="","", TEXT('Exercise Overview'!I7,"mm/dd/yyyy"))</f>
        <v/>
      </c>
      <c r="G411" s="688" t="str">
        <f>'Appendix A-IP'!K16&amp;""</f>
        <v/>
      </c>
      <c r="H411" s="685" t="str">
        <f>'Appendix A-IP'!H16&amp;" / "&amp;'Appendix A-IP'!I16</f>
        <v xml:space="preserve"> / </v>
      </c>
      <c r="I411" s="691"/>
    </row>
    <row r="412" spans="1:9" ht="16.5" customHeight="1">
      <c r="A412" s="677"/>
      <c r="B412" s="683"/>
      <c r="C412" s="686"/>
      <c r="D412" s="683"/>
      <c r="E412" s="689"/>
      <c r="F412" s="689"/>
      <c r="G412" s="689"/>
      <c r="H412" s="686"/>
      <c r="I412" s="678"/>
    </row>
    <row r="413" spans="1:9" ht="16.5" customHeight="1">
      <c r="A413" s="677"/>
      <c r="B413" s="683"/>
      <c r="C413" s="686"/>
      <c r="D413" s="683"/>
      <c r="E413" s="689"/>
      <c r="F413" s="689"/>
      <c r="G413" s="689"/>
      <c r="H413" s="686"/>
      <c r="I413" s="678"/>
    </row>
    <row r="414" spans="1:9" ht="16.5" customHeight="1">
      <c r="A414" s="677"/>
      <c r="B414" s="683"/>
      <c r="C414" s="686"/>
      <c r="D414" s="683"/>
      <c r="E414" s="689"/>
      <c r="F414" s="689"/>
      <c r="G414" s="689"/>
      <c r="H414" s="686"/>
      <c r="I414" s="678"/>
    </row>
    <row r="415" spans="1:9" ht="16.5" customHeight="1">
      <c r="A415" s="677"/>
      <c r="B415" s="683"/>
      <c r="C415" s="686"/>
      <c r="D415" s="683"/>
      <c r="E415" s="689"/>
      <c r="F415" s="689"/>
      <c r="G415" s="689"/>
      <c r="H415" s="686"/>
      <c r="I415" s="678"/>
    </row>
    <row r="416" spans="1:9" ht="16.5" customHeight="1">
      <c r="A416" s="677"/>
      <c r="B416" s="683"/>
      <c r="C416" s="686"/>
      <c r="D416" s="683"/>
      <c r="E416" s="689"/>
      <c r="F416" s="689"/>
      <c r="G416" s="689"/>
      <c r="H416" s="686"/>
      <c r="I416" s="678"/>
    </row>
    <row r="417" spans="1:9" ht="16.5" customHeight="1">
      <c r="A417" s="692"/>
      <c r="B417" s="693"/>
      <c r="C417" s="694"/>
      <c r="D417" s="693"/>
      <c r="E417" s="695"/>
      <c r="F417" s="695"/>
      <c r="G417" s="695"/>
      <c r="H417" s="694"/>
      <c r="I417" s="696"/>
    </row>
    <row r="418" spans="1:9" ht="16.5" customHeight="1">
      <c r="A418" s="681" t="str">
        <f>'Analysis of Core Capabilities 2'!C49&amp;""</f>
        <v/>
      </c>
      <c r="B418" s="682"/>
      <c r="C418" s="685" t="str">
        <f>'Appendix A-IP'!E17&amp;""</f>
        <v/>
      </c>
      <c r="D418" s="682"/>
      <c r="E418" s="688" t="str">
        <f>IF(ENUM!AC5=1,"Planning",IF(ENUM!AC5=2,"Orgaization",IF(ENUM!AC5=3,"Equipment",IF(ENUM!AC5=4,"Training",IF(ENUM!AC5=5,"Exercise","")))))</f>
        <v>Planning</v>
      </c>
      <c r="F418" s="688" t="str">
        <f>IF(C418="","", TEXT('Exercise Overview'!I7,"mm/dd/yyyy"))</f>
        <v/>
      </c>
      <c r="G418" s="688" t="str">
        <f>'Appendix A-IP'!K17&amp;""</f>
        <v/>
      </c>
      <c r="H418" s="685" t="str">
        <f>'Appendix A-IP'!H17&amp;" / "&amp;'Appendix A-IP'!I17</f>
        <v xml:space="preserve"> / </v>
      </c>
      <c r="I418" s="691"/>
    </row>
    <row r="419" spans="1:9" ht="16.5" customHeight="1">
      <c r="A419" s="677"/>
      <c r="B419" s="683"/>
      <c r="C419" s="686"/>
      <c r="D419" s="683"/>
      <c r="E419" s="689"/>
      <c r="F419" s="689"/>
      <c r="G419" s="689"/>
      <c r="H419" s="686"/>
      <c r="I419" s="678"/>
    </row>
    <row r="420" spans="1:9" ht="16.5" customHeight="1">
      <c r="A420" s="677"/>
      <c r="B420" s="683"/>
      <c r="C420" s="686"/>
      <c r="D420" s="683"/>
      <c r="E420" s="689"/>
      <c r="F420" s="689"/>
      <c r="G420" s="689"/>
      <c r="H420" s="686"/>
      <c r="I420" s="678"/>
    </row>
    <row r="421" spans="1:9" ht="16.5" customHeight="1">
      <c r="A421" s="677"/>
      <c r="B421" s="683"/>
      <c r="C421" s="686"/>
      <c r="D421" s="683"/>
      <c r="E421" s="689"/>
      <c r="F421" s="689"/>
      <c r="G421" s="689"/>
      <c r="H421" s="686"/>
      <c r="I421" s="678"/>
    </row>
    <row r="422" spans="1:9" ht="16.5" customHeight="1">
      <c r="A422" s="677"/>
      <c r="B422" s="683"/>
      <c r="C422" s="686"/>
      <c r="D422" s="683"/>
      <c r="E422" s="689"/>
      <c r="F422" s="689"/>
      <c r="G422" s="689"/>
      <c r="H422" s="686"/>
      <c r="I422" s="678"/>
    </row>
    <row r="423" spans="1:9" ht="16.5" customHeight="1">
      <c r="A423" s="677"/>
      <c r="B423" s="683"/>
      <c r="C423" s="686"/>
      <c r="D423" s="683"/>
      <c r="E423" s="689"/>
      <c r="F423" s="689"/>
      <c r="G423" s="689"/>
      <c r="H423" s="686"/>
      <c r="I423" s="678"/>
    </row>
    <row r="424" spans="1:9" ht="16.5" customHeight="1" thickBot="1">
      <c r="A424" s="679"/>
      <c r="B424" s="684"/>
      <c r="C424" s="687"/>
      <c r="D424" s="684"/>
      <c r="E424" s="690"/>
      <c r="F424" s="690"/>
      <c r="G424" s="690"/>
      <c r="H424" s="687"/>
      <c r="I424" s="680"/>
    </row>
    <row r="425" spans="1:9" ht="15.75" thickBot="1">
      <c r="A425" s="760" t="s">
        <v>209</v>
      </c>
      <c r="B425" s="761"/>
      <c r="C425" s="761"/>
      <c r="D425" s="761"/>
      <c r="E425" s="761"/>
      <c r="F425" s="761"/>
      <c r="G425" s="761"/>
      <c r="H425" s="761"/>
      <c r="I425" s="762"/>
    </row>
    <row r="426" spans="1:9" s="2" customFormat="1" ht="12.95" customHeight="1">
      <c r="A426" s="675" t="str">
        <f>"This IP has been developed for "&amp;'Notification Form'!F18&amp;" as a result of the exercise " &amp; 'Notification Form'!F12 &amp; ". Conducted on " &amp; TEXT('Notification Form'!C22,"mm/dd/yy")&amp;"."</f>
        <v>This IP has been developed for  as a result of the exercise . Conducted on 01/00/00.</v>
      </c>
      <c r="B426" s="697"/>
      <c r="C426" s="697"/>
      <c r="D426" s="697"/>
      <c r="E426" s="697"/>
      <c r="F426" s="697"/>
      <c r="G426" s="697"/>
      <c r="H426" s="697"/>
      <c r="I426" s="676"/>
    </row>
    <row r="427" spans="1:9" s="2" customFormat="1" ht="12.95" customHeight="1">
      <c r="A427" s="677"/>
      <c r="B427" s="698"/>
      <c r="C427" s="698"/>
      <c r="D427" s="698"/>
      <c r="E427" s="698"/>
      <c r="F427" s="698"/>
      <c r="G427" s="698"/>
      <c r="H427" s="698"/>
      <c r="I427" s="678"/>
    </row>
    <row r="428" spans="1:9" s="2" customFormat="1" ht="12.95" customHeight="1" thickBot="1">
      <c r="A428" s="679"/>
      <c r="B428" s="699"/>
      <c r="C428" s="699"/>
      <c r="D428" s="699"/>
      <c r="E428" s="699"/>
      <c r="F428" s="699"/>
      <c r="G428" s="699"/>
      <c r="H428" s="699"/>
      <c r="I428" s="680"/>
    </row>
    <row r="429" spans="1:9" s="2" customFormat="1" ht="15" customHeight="1" thickBot="1">
      <c r="A429" s="763" t="str">
        <f>"Core Capability #3. " &amp; 'Notification Form'!J15</f>
        <v xml:space="preserve">Core Capability #3. </v>
      </c>
      <c r="B429" s="764"/>
      <c r="C429" s="764"/>
      <c r="D429" s="764"/>
      <c r="E429" s="764"/>
      <c r="F429" s="764"/>
      <c r="G429" s="764"/>
      <c r="H429" s="764"/>
      <c r="I429" s="765"/>
    </row>
    <row r="430" spans="1:9" ht="15" customHeight="1">
      <c r="A430" s="700" t="s">
        <v>603</v>
      </c>
      <c r="B430" s="701"/>
      <c r="C430" s="700" t="s">
        <v>140</v>
      </c>
      <c r="D430" s="704"/>
      <c r="E430" s="706" t="s">
        <v>141</v>
      </c>
      <c r="F430" s="706" t="s">
        <v>142</v>
      </c>
      <c r="G430" s="706" t="s">
        <v>143</v>
      </c>
      <c r="H430" s="700" t="s">
        <v>144</v>
      </c>
      <c r="I430" s="704"/>
    </row>
    <row r="431" spans="1:9">
      <c r="A431" s="702"/>
      <c r="B431" s="703"/>
      <c r="C431" s="702"/>
      <c r="D431" s="705"/>
      <c r="E431" s="707"/>
      <c r="F431" s="707"/>
      <c r="G431" s="707"/>
      <c r="H431" s="702"/>
      <c r="I431" s="705"/>
    </row>
    <row r="432" spans="1:9">
      <c r="A432" s="702"/>
      <c r="B432" s="703"/>
      <c r="C432" s="702"/>
      <c r="D432" s="705"/>
      <c r="E432" s="707"/>
      <c r="F432" s="707"/>
      <c r="G432" s="707"/>
      <c r="H432" s="702"/>
      <c r="I432" s="705"/>
    </row>
    <row r="433" spans="1:9" ht="16.5" customHeight="1">
      <c r="A433" s="681" t="str">
        <f>'Analysis of Core Capabilities 2'!C74&amp;""</f>
        <v/>
      </c>
      <c r="B433" s="682"/>
      <c r="C433" s="685" t="str">
        <f>'Appendix A-IP'!E19&amp;""</f>
        <v/>
      </c>
      <c r="D433" s="682"/>
      <c r="E433" s="688" t="str">
        <f>IF(ENUM!AD1=1,"Planning",IF(ENUM!AD1=2,"Orgaization",IF(ENUM!AD1=3,"Equipment",IF(ENUM!AD1=4,"Training",IF(ENUM!AD1=5,"Exercise","")))))</f>
        <v>Planning</v>
      </c>
      <c r="F433" s="688" t="str">
        <f>IF(C433="","", TEXT('Exercise Overview'!I7,"mm/dd/yyyy"))</f>
        <v/>
      </c>
      <c r="G433" s="688" t="str">
        <f>'Appendix A-IP'!K19&amp;""</f>
        <v/>
      </c>
      <c r="H433" s="685" t="str">
        <f>'Appendix A-IP'!H19&amp;" / "&amp;'Appendix A-IP'!I19</f>
        <v xml:space="preserve"> / </v>
      </c>
      <c r="I433" s="691"/>
    </row>
    <row r="434" spans="1:9" ht="16.5" customHeight="1">
      <c r="A434" s="677"/>
      <c r="B434" s="683"/>
      <c r="C434" s="686"/>
      <c r="D434" s="683"/>
      <c r="E434" s="689"/>
      <c r="F434" s="689"/>
      <c r="G434" s="689"/>
      <c r="H434" s="686"/>
      <c r="I434" s="678"/>
    </row>
    <row r="435" spans="1:9" ht="16.5" customHeight="1">
      <c r="A435" s="677"/>
      <c r="B435" s="683"/>
      <c r="C435" s="686"/>
      <c r="D435" s="683"/>
      <c r="E435" s="689"/>
      <c r="F435" s="689"/>
      <c r="G435" s="689"/>
      <c r="H435" s="686"/>
      <c r="I435" s="678"/>
    </row>
    <row r="436" spans="1:9" ht="16.5" customHeight="1">
      <c r="A436" s="677"/>
      <c r="B436" s="683"/>
      <c r="C436" s="686"/>
      <c r="D436" s="683"/>
      <c r="E436" s="689"/>
      <c r="F436" s="689"/>
      <c r="G436" s="689"/>
      <c r="H436" s="686"/>
      <c r="I436" s="678"/>
    </row>
    <row r="437" spans="1:9" ht="16.5" customHeight="1">
      <c r="A437" s="677"/>
      <c r="B437" s="683"/>
      <c r="C437" s="686"/>
      <c r="D437" s="683"/>
      <c r="E437" s="689"/>
      <c r="F437" s="689"/>
      <c r="G437" s="689"/>
      <c r="H437" s="686"/>
      <c r="I437" s="678"/>
    </row>
    <row r="438" spans="1:9" ht="16.5" customHeight="1">
      <c r="A438" s="677"/>
      <c r="B438" s="683"/>
      <c r="C438" s="686"/>
      <c r="D438" s="683"/>
      <c r="E438" s="689"/>
      <c r="F438" s="689"/>
      <c r="G438" s="689"/>
      <c r="H438" s="686"/>
      <c r="I438" s="678"/>
    </row>
    <row r="439" spans="1:9" ht="16.5" customHeight="1">
      <c r="A439" s="692"/>
      <c r="B439" s="693"/>
      <c r="C439" s="694"/>
      <c r="D439" s="693"/>
      <c r="E439" s="695"/>
      <c r="F439" s="695"/>
      <c r="G439" s="695"/>
      <c r="H439" s="694"/>
      <c r="I439" s="696"/>
    </row>
    <row r="440" spans="1:9" ht="16.5" customHeight="1">
      <c r="A440" s="681" t="str">
        <f>'Analysis of Core Capabilities 2'!C75&amp;""</f>
        <v/>
      </c>
      <c r="B440" s="682"/>
      <c r="C440" s="685" t="str">
        <f>'Appendix A-IP'!E20&amp;""</f>
        <v/>
      </c>
      <c r="D440" s="682"/>
      <c r="E440" s="688" t="str">
        <f>IF(ENUM!AD2=1,"Planning",IF(ENUM!AD2=2,"Orgaization",IF(ENUM!AD2=3,"Equipment",IF(ENUM!AD2=4,"Training",IF(ENUM!AD2=5,"Exercise","")))))</f>
        <v>Planning</v>
      </c>
      <c r="F440" s="688" t="str">
        <f>IF(C440="","", TEXT('Exercise Overview'!I7,"mm/dd/yyyy"))</f>
        <v/>
      </c>
      <c r="G440" s="688" t="str">
        <f>'Appendix A-IP'!K20&amp;""</f>
        <v/>
      </c>
      <c r="H440" s="685" t="str">
        <f>'Appendix A-IP'!H20&amp;" / "&amp;'Appendix A-IP'!I20</f>
        <v xml:space="preserve"> / </v>
      </c>
      <c r="I440" s="691"/>
    </row>
    <row r="441" spans="1:9" ht="16.5" customHeight="1">
      <c r="A441" s="677"/>
      <c r="B441" s="683"/>
      <c r="C441" s="686"/>
      <c r="D441" s="683"/>
      <c r="E441" s="689"/>
      <c r="F441" s="689"/>
      <c r="G441" s="689"/>
      <c r="H441" s="686"/>
      <c r="I441" s="678"/>
    </row>
    <row r="442" spans="1:9" ht="16.5" customHeight="1">
      <c r="A442" s="677"/>
      <c r="B442" s="683"/>
      <c r="C442" s="686"/>
      <c r="D442" s="683"/>
      <c r="E442" s="689"/>
      <c r="F442" s="689"/>
      <c r="G442" s="689"/>
      <c r="H442" s="686"/>
      <c r="I442" s="678"/>
    </row>
    <row r="443" spans="1:9" ht="16.5" customHeight="1">
      <c r="A443" s="677"/>
      <c r="B443" s="683"/>
      <c r="C443" s="686"/>
      <c r="D443" s="683"/>
      <c r="E443" s="689"/>
      <c r="F443" s="689"/>
      <c r="G443" s="689"/>
      <c r="H443" s="686"/>
      <c r="I443" s="678"/>
    </row>
    <row r="444" spans="1:9" ht="16.5" customHeight="1">
      <c r="A444" s="677"/>
      <c r="B444" s="683"/>
      <c r="C444" s="686"/>
      <c r="D444" s="683"/>
      <c r="E444" s="689"/>
      <c r="F444" s="689"/>
      <c r="G444" s="689"/>
      <c r="H444" s="686"/>
      <c r="I444" s="678"/>
    </row>
    <row r="445" spans="1:9" ht="16.5" customHeight="1">
      <c r="A445" s="677"/>
      <c r="B445" s="683"/>
      <c r="C445" s="686"/>
      <c r="D445" s="683"/>
      <c r="E445" s="689"/>
      <c r="F445" s="689"/>
      <c r="G445" s="689"/>
      <c r="H445" s="686"/>
      <c r="I445" s="678"/>
    </row>
    <row r="446" spans="1:9" ht="16.5" customHeight="1">
      <c r="A446" s="692"/>
      <c r="B446" s="693"/>
      <c r="C446" s="694"/>
      <c r="D446" s="693"/>
      <c r="E446" s="695"/>
      <c r="F446" s="695"/>
      <c r="G446" s="695"/>
      <c r="H446" s="694"/>
      <c r="I446" s="696"/>
    </row>
    <row r="447" spans="1:9" ht="16.5" customHeight="1">
      <c r="A447" s="681" t="str">
        <f>'Analysis of Core Capabilities 2'!C76&amp;""</f>
        <v/>
      </c>
      <c r="B447" s="682"/>
      <c r="C447" s="685" t="str">
        <f>'Appendix A-IP'!E21&amp;""</f>
        <v/>
      </c>
      <c r="D447" s="682"/>
      <c r="E447" s="688" t="str">
        <f>IF(ENUM!AD3=1,"Planning",IF(ENUM!AD3=2,"Orgaization",IF(ENUM!AD3=3,"Equipment",IF(ENUM!AD3=4,"Training",IF(ENUM!AD3=5,"Exercise","")))))</f>
        <v>Planning</v>
      </c>
      <c r="F447" s="688" t="str">
        <f>IF(C447="","", TEXT('Exercise Overview'!I7,"mm/dd/yyyy"))</f>
        <v/>
      </c>
      <c r="G447" s="688" t="str">
        <f>'Appendix A-IP'!K21&amp;""</f>
        <v/>
      </c>
      <c r="H447" s="685" t="str">
        <f>'Appendix A-IP'!H21&amp;" / "&amp;'Appendix A-IP'!I21</f>
        <v xml:space="preserve"> / </v>
      </c>
      <c r="I447" s="691"/>
    </row>
    <row r="448" spans="1:9" ht="16.5" customHeight="1">
      <c r="A448" s="677"/>
      <c r="B448" s="683"/>
      <c r="C448" s="686"/>
      <c r="D448" s="683"/>
      <c r="E448" s="689"/>
      <c r="F448" s="689"/>
      <c r="G448" s="689"/>
      <c r="H448" s="686"/>
      <c r="I448" s="678"/>
    </row>
    <row r="449" spans="1:9" ht="16.5" customHeight="1">
      <c r="A449" s="677"/>
      <c r="B449" s="683"/>
      <c r="C449" s="686"/>
      <c r="D449" s="683"/>
      <c r="E449" s="689"/>
      <c r="F449" s="689"/>
      <c r="G449" s="689"/>
      <c r="H449" s="686"/>
      <c r="I449" s="678"/>
    </row>
    <row r="450" spans="1:9" ht="16.5" customHeight="1">
      <c r="A450" s="677"/>
      <c r="B450" s="683"/>
      <c r="C450" s="686"/>
      <c r="D450" s="683"/>
      <c r="E450" s="689"/>
      <c r="F450" s="689"/>
      <c r="G450" s="689"/>
      <c r="H450" s="686"/>
      <c r="I450" s="678"/>
    </row>
    <row r="451" spans="1:9" ht="16.5" customHeight="1">
      <c r="A451" s="677"/>
      <c r="B451" s="683"/>
      <c r="C451" s="686"/>
      <c r="D451" s="683"/>
      <c r="E451" s="689"/>
      <c r="F451" s="689"/>
      <c r="G451" s="689"/>
      <c r="H451" s="686"/>
      <c r="I451" s="678"/>
    </row>
    <row r="452" spans="1:9" ht="16.5" customHeight="1">
      <c r="A452" s="677"/>
      <c r="B452" s="683"/>
      <c r="C452" s="686"/>
      <c r="D452" s="683"/>
      <c r="E452" s="689"/>
      <c r="F452" s="689"/>
      <c r="G452" s="689"/>
      <c r="H452" s="686"/>
      <c r="I452" s="678"/>
    </row>
    <row r="453" spans="1:9" ht="16.5" customHeight="1">
      <c r="A453" s="692"/>
      <c r="B453" s="693"/>
      <c r="C453" s="694"/>
      <c r="D453" s="693"/>
      <c r="E453" s="695"/>
      <c r="F453" s="695"/>
      <c r="G453" s="695"/>
      <c r="H453" s="694"/>
      <c r="I453" s="696"/>
    </row>
    <row r="454" spans="1:9" ht="16.5" customHeight="1">
      <c r="A454" s="681" t="str">
        <f>'Analysis of Core Capabilities 2'!C77&amp;""</f>
        <v/>
      </c>
      <c r="B454" s="682"/>
      <c r="C454" s="685" t="str">
        <f>'Appendix A-IP'!E22&amp;""</f>
        <v/>
      </c>
      <c r="D454" s="682"/>
      <c r="E454" s="688" t="str">
        <f>IF(ENUM!AD4=1,"Planning",IF(ENUM!AD4=2,"Orgaization",IF(ENUM!AD4=3,"Equipment",IF(ENUM!AD4=4,"Training",IF(ENUM!AD4=5,"Exercise","")))))</f>
        <v>Planning</v>
      </c>
      <c r="F454" s="688" t="str">
        <f>IF(C454="","", TEXT('Exercise Overview'!I7,"mm/dd/yyyy"))</f>
        <v/>
      </c>
      <c r="G454" s="688" t="str">
        <f>'Appendix A-IP'!K22&amp;""</f>
        <v/>
      </c>
      <c r="H454" s="685" t="str">
        <f>'Appendix A-IP'!H22&amp;" / "&amp;'Appendix A-IP'!I22</f>
        <v xml:space="preserve"> / </v>
      </c>
      <c r="I454" s="691"/>
    </row>
    <row r="455" spans="1:9" ht="16.5" customHeight="1">
      <c r="A455" s="677"/>
      <c r="B455" s="683"/>
      <c r="C455" s="686"/>
      <c r="D455" s="683"/>
      <c r="E455" s="689"/>
      <c r="F455" s="689"/>
      <c r="G455" s="689"/>
      <c r="H455" s="686"/>
      <c r="I455" s="678"/>
    </row>
    <row r="456" spans="1:9" ht="16.5" customHeight="1">
      <c r="A456" s="677"/>
      <c r="B456" s="683"/>
      <c r="C456" s="686"/>
      <c r="D456" s="683"/>
      <c r="E456" s="689"/>
      <c r="F456" s="689"/>
      <c r="G456" s="689"/>
      <c r="H456" s="686"/>
      <c r="I456" s="678"/>
    </row>
    <row r="457" spans="1:9" ht="16.5" customHeight="1">
      <c r="A457" s="677"/>
      <c r="B457" s="683"/>
      <c r="C457" s="686"/>
      <c r="D457" s="683"/>
      <c r="E457" s="689"/>
      <c r="F457" s="689"/>
      <c r="G457" s="689"/>
      <c r="H457" s="686"/>
      <c r="I457" s="678"/>
    </row>
    <row r="458" spans="1:9" ht="16.5" customHeight="1">
      <c r="A458" s="677"/>
      <c r="B458" s="683"/>
      <c r="C458" s="686"/>
      <c r="D458" s="683"/>
      <c r="E458" s="689"/>
      <c r="F458" s="689"/>
      <c r="G458" s="689"/>
      <c r="H458" s="686"/>
      <c r="I458" s="678"/>
    </row>
    <row r="459" spans="1:9" ht="16.5" customHeight="1">
      <c r="A459" s="677"/>
      <c r="B459" s="683"/>
      <c r="C459" s="686"/>
      <c r="D459" s="683"/>
      <c r="E459" s="689"/>
      <c r="F459" s="689"/>
      <c r="G459" s="689"/>
      <c r="H459" s="686"/>
      <c r="I459" s="678"/>
    </row>
    <row r="460" spans="1:9" ht="16.5" customHeight="1">
      <c r="A460" s="692"/>
      <c r="B460" s="693"/>
      <c r="C460" s="694"/>
      <c r="D460" s="693"/>
      <c r="E460" s="695"/>
      <c r="F460" s="695"/>
      <c r="G460" s="695"/>
      <c r="H460" s="694"/>
      <c r="I460" s="696"/>
    </row>
    <row r="461" spans="1:9" ht="16.5" customHeight="1">
      <c r="A461" s="681" t="str">
        <f>'Analysis of Core Capabilities 2'!C78&amp;""</f>
        <v/>
      </c>
      <c r="B461" s="682"/>
      <c r="C461" s="685" t="str">
        <f>'Appendix A-IP'!E23&amp;""</f>
        <v/>
      </c>
      <c r="D461" s="682"/>
      <c r="E461" s="688" t="str">
        <f>IF(ENUM!AD5=1,"Planning",IF(ENUM!AD5=2,"Orgaization",IF(ENUM!AD5=3,"Equipment",IF(ENUM!AD5=4,"Training",IF(ENUM!AD5=5,"Exercise","")))))</f>
        <v>Planning</v>
      </c>
      <c r="F461" s="688" t="str">
        <f>IF(C461="","", TEXT('Exercise Overview'!I7,"mm/dd/yyyy"))</f>
        <v/>
      </c>
      <c r="G461" s="688" t="str">
        <f>'Appendix A-IP'!K23&amp;""</f>
        <v/>
      </c>
      <c r="H461" s="685" t="str">
        <f>'Appendix A-IP'!H23&amp;" / "&amp;'Appendix A-IP'!I23</f>
        <v xml:space="preserve"> / </v>
      </c>
      <c r="I461" s="691"/>
    </row>
    <row r="462" spans="1:9" ht="16.5" customHeight="1">
      <c r="A462" s="677"/>
      <c r="B462" s="683"/>
      <c r="C462" s="686"/>
      <c r="D462" s="683"/>
      <c r="E462" s="689"/>
      <c r="F462" s="689"/>
      <c r="G462" s="689"/>
      <c r="H462" s="686"/>
      <c r="I462" s="678"/>
    </row>
    <row r="463" spans="1:9" ht="16.5" customHeight="1">
      <c r="A463" s="677"/>
      <c r="B463" s="683"/>
      <c r="C463" s="686"/>
      <c r="D463" s="683"/>
      <c r="E463" s="689"/>
      <c r="F463" s="689"/>
      <c r="G463" s="689"/>
      <c r="H463" s="686"/>
      <c r="I463" s="678"/>
    </row>
    <row r="464" spans="1:9" ht="16.5" customHeight="1">
      <c r="A464" s="677"/>
      <c r="B464" s="683"/>
      <c r="C464" s="686"/>
      <c r="D464" s="683"/>
      <c r="E464" s="689"/>
      <c r="F464" s="689"/>
      <c r="G464" s="689"/>
      <c r="H464" s="686"/>
      <c r="I464" s="678"/>
    </row>
    <row r="465" spans="1:9" ht="16.5" customHeight="1">
      <c r="A465" s="677"/>
      <c r="B465" s="683"/>
      <c r="C465" s="686"/>
      <c r="D465" s="683"/>
      <c r="E465" s="689"/>
      <c r="F465" s="689"/>
      <c r="G465" s="689"/>
      <c r="H465" s="686"/>
      <c r="I465" s="678"/>
    </row>
    <row r="466" spans="1:9" ht="16.5" customHeight="1">
      <c r="A466" s="677"/>
      <c r="B466" s="683"/>
      <c r="C466" s="686"/>
      <c r="D466" s="683"/>
      <c r="E466" s="689"/>
      <c r="F466" s="689"/>
      <c r="G466" s="689"/>
      <c r="H466" s="686"/>
      <c r="I466" s="678"/>
    </row>
    <row r="467" spans="1:9" ht="16.5" customHeight="1" thickBot="1">
      <c r="A467" s="679"/>
      <c r="B467" s="684"/>
      <c r="C467" s="687"/>
      <c r="D467" s="684"/>
      <c r="E467" s="690"/>
      <c r="F467" s="690"/>
      <c r="G467" s="690"/>
      <c r="H467" s="687"/>
      <c r="I467" s="680"/>
    </row>
    <row r="468" spans="1:9" ht="15.75" thickBot="1">
      <c r="A468" s="760" t="s">
        <v>209</v>
      </c>
      <c r="B468" s="761"/>
      <c r="C468" s="761"/>
      <c r="D468" s="761"/>
      <c r="E468" s="761"/>
      <c r="F468" s="761"/>
      <c r="G468" s="761"/>
      <c r="H468" s="761"/>
      <c r="I468" s="762"/>
    </row>
    <row r="469" spans="1:9" s="2" customFormat="1" ht="12.95" customHeight="1">
      <c r="A469" s="675" t="str">
        <f>"This IP has been developed for "&amp;'Notification Form'!F18&amp;" as a result of the exercise " &amp; 'Notification Form'!F12 &amp; ". Conducted on " &amp; TEXT('Notification Form'!C22,"mm/dd/yy")&amp;"."</f>
        <v>This IP has been developed for  as a result of the exercise . Conducted on 01/00/00.</v>
      </c>
      <c r="B469" s="697"/>
      <c r="C469" s="697"/>
      <c r="D469" s="697"/>
      <c r="E469" s="697"/>
      <c r="F469" s="697"/>
      <c r="G469" s="697"/>
      <c r="H469" s="697"/>
      <c r="I469" s="676"/>
    </row>
    <row r="470" spans="1:9" s="2" customFormat="1" ht="12.95" customHeight="1">
      <c r="A470" s="677"/>
      <c r="B470" s="698"/>
      <c r="C470" s="698"/>
      <c r="D470" s="698"/>
      <c r="E470" s="698"/>
      <c r="F470" s="698"/>
      <c r="G470" s="698"/>
      <c r="H470" s="698"/>
      <c r="I470" s="678"/>
    </row>
    <row r="471" spans="1:9" s="2" customFormat="1" ht="12.95" customHeight="1" thickBot="1">
      <c r="A471" s="679"/>
      <c r="B471" s="699"/>
      <c r="C471" s="699"/>
      <c r="D471" s="699"/>
      <c r="E471" s="699"/>
      <c r="F471" s="699"/>
      <c r="G471" s="699"/>
      <c r="H471" s="699"/>
      <c r="I471" s="680"/>
    </row>
    <row r="472" spans="1:9" s="2" customFormat="1" ht="15" customHeight="1" thickBot="1">
      <c r="A472" s="763" t="str">
        <f>"Core Capability #4. " &amp; 'Notification Form'!F17</f>
        <v xml:space="preserve">Core Capability #4. </v>
      </c>
      <c r="B472" s="764"/>
      <c r="C472" s="764"/>
      <c r="D472" s="764"/>
      <c r="E472" s="764"/>
      <c r="F472" s="764"/>
      <c r="G472" s="764"/>
      <c r="H472" s="764"/>
      <c r="I472" s="765"/>
    </row>
    <row r="473" spans="1:9" ht="15" customHeight="1">
      <c r="A473" s="700" t="s">
        <v>603</v>
      </c>
      <c r="B473" s="701"/>
      <c r="C473" s="700" t="s">
        <v>140</v>
      </c>
      <c r="D473" s="704"/>
      <c r="E473" s="706" t="s">
        <v>141</v>
      </c>
      <c r="F473" s="706" t="s">
        <v>142</v>
      </c>
      <c r="G473" s="706" t="s">
        <v>143</v>
      </c>
      <c r="H473" s="700" t="s">
        <v>144</v>
      </c>
      <c r="I473" s="704"/>
    </row>
    <row r="474" spans="1:9">
      <c r="A474" s="702"/>
      <c r="B474" s="703"/>
      <c r="C474" s="702"/>
      <c r="D474" s="705"/>
      <c r="E474" s="707"/>
      <c r="F474" s="707"/>
      <c r="G474" s="707"/>
      <c r="H474" s="702"/>
      <c r="I474" s="705"/>
    </row>
    <row r="475" spans="1:9">
      <c r="A475" s="702"/>
      <c r="B475" s="703"/>
      <c r="C475" s="702"/>
      <c r="D475" s="705"/>
      <c r="E475" s="707"/>
      <c r="F475" s="707"/>
      <c r="G475" s="707"/>
      <c r="H475" s="702"/>
      <c r="I475" s="705"/>
    </row>
    <row r="476" spans="1:9" ht="16.5" customHeight="1">
      <c r="A476" s="681" t="str">
        <f>'Analysis of Core Capabilities 2'!C103&amp;""</f>
        <v/>
      </c>
      <c r="B476" s="682"/>
      <c r="C476" s="685" t="str">
        <f>'Appendix A-IP'!E25&amp;""</f>
        <v/>
      </c>
      <c r="D476" s="682"/>
      <c r="E476" s="688" t="str">
        <f>IF(ENUM!AE1=1,"Planning",IF(ENUM!AE1=2,"Orgaization",IF(ENUM!AE1=3,"Equipment",IF(ENUM!AE1=4,"Training",IF(ENUM!AE1=5,"Exercise","")))))</f>
        <v>Planning</v>
      </c>
      <c r="F476" s="688" t="str">
        <f>IF(C476="","", TEXT('Exercise Overview'!I7,"mm/dd/yyyy"))</f>
        <v/>
      </c>
      <c r="G476" s="688" t="str">
        <f>'Appendix A-IP'!K25&amp;""</f>
        <v/>
      </c>
      <c r="H476" s="685" t="str">
        <f>'Appendix A-IP'!H25&amp;" / "&amp;'Appendix A-IP'!I25</f>
        <v xml:space="preserve"> / </v>
      </c>
      <c r="I476" s="691"/>
    </row>
    <row r="477" spans="1:9" ht="16.5" customHeight="1">
      <c r="A477" s="677"/>
      <c r="B477" s="683"/>
      <c r="C477" s="686"/>
      <c r="D477" s="683"/>
      <c r="E477" s="689"/>
      <c r="F477" s="689"/>
      <c r="G477" s="689"/>
      <c r="H477" s="686"/>
      <c r="I477" s="678"/>
    </row>
    <row r="478" spans="1:9" ht="16.5" customHeight="1">
      <c r="A478" s="677"/>
      <c r="B478" s="683"/>
      <c r="C478" s="686"/>
      <c r="D478" s="683"/>
      <c r="E478" s="689"/>
      <c r="F478" s="689"/>
      <c r="G478" s="689"/>
      <c r="H478" s="686"/>
      <c r="I478" s="678"/>
    </row>
    <row r="479" spans="1:9" ht="16.5" customHeight="1">
      <c r="A479" s="677"/>
      <c r="B479" s="683"/>
      <c r="C479" s="686"/>
      <c r="D479" s="683"/>
      <c r="E479" s="689"/>
      <c r="F479" s="689"/>
      <c r="G479" s="689"/>
      <c r="H479" s="686"/>
      <c r="I479" s="678"/>
    </row>
    <row r="480" spans="1:9" ht="16.5" customHeight="1">
      <c r="A480" s="677"/>
      <c r="B480" s="683"/>
      <c r="C480" s="686"/>
      <c r="D480" s="683"/>
      <c r="E480" s="689"/>
      <c r="F480" s="689"/>
      <c r="G480" s="689"/>
      <c r="H480" s="686"/>
      <c r="I480" s="678"/>
    </row>
    <row r="481" spans="1:9" ht="16.5" customHeight="1">
      <c r="A481" s="677"/>
      <c r="B481" s="683"/>
      <c r="C481" s="686"/>
      <c r="D481" s="683"/>
      <c r="E481" s="689"/>
      <c r="F481" s="689"/>
      <c r="G481" s="689"/>
      <c r="H481" s="686"/>
      <c r="I481" s="678"/>
    </row>
    <row r="482" spans="1:9" ht="16.5" customHeight="1">
      <c r="A482" s="692"/>
      <c r="B482" s="693"/>
      <c r="C482" s="694"/>
      <c r="D482" s="693"/>
      <c r="E482" s="695"/>
      <c r="F482" s="695"/>
      <c r="G482" s="695"/>
      <c r="H482" s="694"/>
      <c r="I482" s="696"/>
    </row>
    <row r="483" spans="1:9" ht="16.5" customHeight="1">
      <c r="A483" s="681" t="str">
        <f>'Analysis of Core Capabilities 2'!C104&amp;""</f>
        <v/>
      </c>
      <c r="B483" s="682"/>
      <c r="C483" s="685" t="str">
        <f>'Appendix A-IP'!E26&amp;""</f>
        <v/>
      </c>
      <c r="D483" s="682"/>
      <c r="E483" s="688" t="str">
        <f>IF(ENUM!AE2=1,"Planning",IF(ENUM!AE2=2,"Orgaization",IF(ENUM!AE2=3,"Equipment",IF(ENUM!AE2=4,"Training",IF(ENUM!AE2=5,"Exercise","")))))</f>
        <v>Planning</v>
      </c>
      <c r="F483" s="688" t="str">
        <f>IF(C483="","", TEXT('Exercise Overview'!I7,"mm/dd/yyyy"))</f>
        <v/>
      </c>
      <c r="G483" s="688" t="str">
        <f>'Appendix A-IP'!K26&amp;""</f>
        <v/>
      </c>
      <c r="H483" s="685" t="str">
        <f>'Appendix A-IP'!H26&amp;" / "&amp;'Appendix A-IP'!I26</f>
        <v xml:space="preserve"> / </v>
      </c>
      <c r="I483" s="691"/>
    </row>
    <row r="484" spans="1:9" ht="16.5" customHeight="1">
      <c r="A484" s="677"/>
      <c r="B484" s="683"/>
      <c r="C484" s="686"/>
      <c r="D484" s="683"/>
      <c r="E484" s="689"/>
      <c r="F484" s="689"/>
      <c r="G484" s="689"/>
      <c r="H484" s="686"/>
      <c r="I484" s="678"/>
    </row>
    <row r="485" spans="1:9" ht="16.5" customHeight="1">
      <c r="A485" s="677"/>
      <c r="B485" s="683"/>
      <c r="C485" s="686"/>
      <c r="D485" s="683"/>
      <c r="E485" s="689"/>
      <c r="F485" s="689"/>
      <c r="G485" s="689"/>
      <c r="H485" s="686"/>
      <c r="I485" s="678"/>
    </row>
    <row r="486" spans="1:9" ht="16.5" customHeight="1">
      <c r="A486" s="677"/>
      <c r="B486" s="683"/>
      <c r="C486" s="686"/>
      <c r="D486" s="683"/>
      <c r="E486" s="689"/>
      <c r="F486" s="689"/>
      <c r="G486" s="689"/>
      <c r="H486" s="686"/>
      <c r="I486" s="678"/>
    </row>
    <row r="487" spans="1:9" ht="16.5" customHeight="1">
      <c r="A487" s="677"/>
      <c r="B487" s="683"/>
      <c r="C487" s="686"/>
      <c r="D487" s="683"/>
      <c r="E487" s="689"/>
      <c r="F487" s="689"/>
      <c r="G487" s="689"/>
      <c r="H487" s="686"/>
      <c r="I487" s="678"/>
    </row>
    <row r="488" spans="1:9" ht="16.5" customHeight="1">
      <c r="A488" s="677"/>
      <c r="B488" s="683"/>
      <c r="C488" s="686"/>
      <c r="D488" s="683"/>
      <c r="E488" s="689"/>
      <c r="F488" s="689"/>
      <c r="G488" s="689"/>
      <c r="H488" s="686"/>
      <c r="I488" s="678"/>
    </row>
    <row r="489" spans="1:9" ht="16.5" customHeight="1">
      <c r="A489" s="692"/>
      <c r="B489" s="693"/>
      <c r="C489" s="694"/>
      <c r="D489" s="693"/>
      <c r="E489" s="695"/>
      <c r="F489" s="695"/>
      <c r="G489" s="695"/>
      <c r="H489" s="694"/>
      <c r="I489" s="696"/>
    </row>
    <row r="490" spans="1:9" ht="16.5" customHeight="1">
      <c r="A490" s="681" t="str">
        <f>'Analysis of Core Capabilities 2'!C105&amp;""</f>
        <v/>
      </c>
      <c r="B490" s="682"/>
      <c r="C490" s="685" t="str">
        <f>'Appendix A-IP'!E27&amp;""</f>
        <v/>
      </c>
      <c r="D490" s="682"/>
      <c r="E490" s="688" t="str">
        <f>IF(ENUM!AE3=1,"Planning",IF(ENUM!AE3=2,"Orgaization",IF(ENUM!AE3=3,"Equipment",IF(ENUM!AE3=4,"Training",IF(ENUM!AE3=5,"Exercise","")))))</f>
        <v>Planning</v>
      </c>
      <c r="F490" s="688" t="str">
        <f>IF(C490="","", TEXT('Exercise Overview'!I7,"mm/dd/yyyy"))</f>
        <v/>
      </c>
      <c r="G490" s="688" t="str">
        <f>'Appendix A-IP'!K27&amp;""</f>
        <v/>
      </c>
      <c r="H490" s="685" t="str">
        <f>'Appendix A-IP'!H27&amp;" / "&amp;'Appendix A-IP'!I27</f>
        <v xml:space="preserve"> / </v>
      </c>
      <c r="I490" s="691"/>
    </row>
    <row r="491" spans="1:9" ht="16.5" customHeight="1">
      <c r="A491" s="677"/>
      <c r="B491" s="683"/>
      <c r="C491" s="686"/>
      <c r="D491" s="683"/>
      <c r="E491" s="689"/>
      <c r="F491" s="689"/>
      <c r="G491" s="689"/>
      <c r="H491" s="686"/>
      <c r="I491" s="678"/>
    </row>
    <row r="492" spans="1:9" ht="16.5" customHeight="1">
      <c r="A492" s="677"/>
      <c r="B492" s="683"/>
      <c r="C492" s="686"/>
      <c r="D492" s="683"/>
      <c r="E492" s="689"/>
      <c r="F492" s="689"/>
      <c r="G492" s="689"/>
      <c r="H492" s="686"/>
      <c r="I492" s="678"/>
    </row>
    <row r="493" spans="1:9" ht="16.5" customHeight="1">
      <c r="A493" s="677"/>
      <c r="B493" s="683"/>
      <c r="C493" s="686"/>
      <c r="D493" s="683"/>
      <c r="E493" s="689"/>
      <c r="F493" s="689"/>
      <c r="G493" s="689"/>
      <c r="H493" s="686"/>
      <c r="I493" s="678"/>
    </row>
    <row r="494" spans="1:9" ht="16.5" customHeight="1">
      <c r="A494" s="677"/>
      <c r="B494" s="683"/>
      <c r="C494" s="686"/>
      <c r="D494" s="683"/>
      <c r="E494" s="689"/>
      <c r="F494" s="689"/>
      <c r="G494" s="689"/>
      <c r="H494" s="686"/>
      <c r="I494" s="678"/>
    </row>
    <row r="495" spans="1:9" ht="16.5" customHeight="1">
      <c r="A495" s="677"/>
      <c r="B495" s="683"/>
      <c r="C495" s="686"/>
      <c r="D495" s="683"/>
      <c r="E495" s="689"/>
      <c r="F495" s="689"/>
      <c r="G495" s="689"/>
      <c r="H495" s="686"/>
      <c r="I495" s="678"/>
    </row>
    <row r="496" spans="1:9" ht="16.5" customHeight="1">
      <c r="A496" s="692"/>
      <c r="B496" s="693"/>
      <c r="C496" s="694"/>
      <c r="D496" s="693"/>
      <c r="E496" s="695"/>
      <c r="F496" s="695"/>
      <c r="G496" s="695"/>
      <c r="H496" s="694"/>
      <c r="I496" s="696"/>
    </row>
    <row r="497" spans="1:9" ht="16.5" customHeight="1">
      <c r="A497" s="681" t="str">
        <f>'Analysis of Core Capabilities 2'!C106&amp;""</f>
        <v/>
      </c>
      <c r="B497" s="682"/>
      <c r="C497" s="685" t="str">
        <f>'Appendix A-IP'!E28&amp;""</f>
        <v/>
      </c>
      <c r="D497" s="682"/>
      <c r="E497" s="688" t="str">
        <f>IF(ENUM!AE4=1,"Planning",IF(ENUM!AE4=2,"Orgaization",IF(ENUM!AE4=3,"Equipment",IF(ENUM!AE4=4,"Training",IF(ENUM!AE4=5,"Exercise","")))))</f>
        <v>Planning</v>
      </c>
      <c r="F497" s="688" t="str">
        <f>IF(C497="","", TEXT('Exercise Overview'!I7,"mm/dd/yyyy"))</f>
        <v/>
      </c>
      <c r="G497" s="688" t="str">
        <f>'Appendix A-IP'!K28&amp;""</f>
        <v/>
      </c>
      <c r="H497" s="685" t="str">
        <f>'Appendix A-IP'!H28&amp;" / "&amp;'Appendix A-IP'!I28</f>
        <v xml:space="preserve"> / </v>
      </c>
      <c r="I497" s="691"/>
    </row>
    <row r="498" spans="1:9" ht="16.5" customHeight="1">
      <c r="A498" s="677"/>
      <c r="B498" s="683"/>
      <c r="C498" s="686"/>
      <c r="D498" s="683"/>
      <c r="E498" s="689"/>
      <c r="F498" s="689"/>
      <c r="G498" s="689"/>
      <c r="H498" s="686"/>
      <c r="I498" s="678"/>
    </row>
    <row r="499" spans="1:9" ht="16.5" customHeight="1">
      <c r="A499" s="677"/>
      <c r="B499" s="683"/>
      <c r="C499" s="686"/>
      <c r="D499" s="683"/>
      <c r="E499" s="689"/>
      <c r="F499" s="689"/>
      <c r="G499" s="689"/>
      <c r="H499" s="686"/>
      <c r="I499" s="678"/>
    </row>
    <row r="500" spans="1:9" ht="16.5" customHeight="1">
      <c r="A500" s="677"/>
      <c r="B500" s="683"/>
      <c r="C500" s="686"/>
      <c r="D500" s="683"/>
      <c r="E500" s="689"/>
      <c r="F500" s="689"/>
      <c r="G500" s="689"/>
      <c r="H500" s="686"/>
      <c r="I500" s="678"/>
    </row>
    <row r="501" spans="1:9" ht="16.5" customHeight="1">
      <c r="A501" s="677"/>
      <c r="B501" s="683"/>
      <c r="C501" s="686"/>
      <c r="D501" s="683"/>
      <c r="E501" s="689"/>
      <c r="F501" s="689"/>
      <c r="G501" s="689"/>
      <c r="H501" s="686"/>
      <c r="I501" s="678"/>
    </row>
    <row r="502" spans="1:9" ht="16.5" customHeight="1">
      <c r="A502" s="677"/>
      <c r="B502" s="683"/>
      <c r="C502" s="686"/>
      <c r="D502" s="683"/>
      <c r="E502" s="689"/>
      <c r="F502" s="689"/>
      <c r="G502" s="689"/>
      <c r="H502" s="686"/>
      <c r="I502" s="678"/>
    </row>
    <row r="503" spans="1:9" ht="16.5" customHeight="1">
      <c r="A503" s="692"/>
      <c r="B503" s="693"/>
      <c r="C503" s="694"/>
      <c r="D503" s="693"/>
      <c r="E503" s="695"/>
      <c r="F503" s="695"/>
      <c r="G503" s="695"/>
      <c r="H503" s="694"/>
      <c r="I503" s="696"/>
    </row>
    <row r="504" spans="1:9" ht="16.5" customHeight="1">
      <c r="A504" s="681" t="str">
        <f>'Analysis of Core Capabilities 2'!C107&amp;""</f>
        <v/>
      </c>
      <c r="B504" s="682"/>
      <c r="C504" s="685" t="str">
        <f>'Appendix A-IP'!E29&amp;""</f>
        <v/>
      </c>
      <c r="D504" s="682"/>
      <c r="E504" s="688" t="str">
        <f>IF(ENUM!AE5=1,"Planning",IF(ENUM!AE5=2,"Orgaization",IF(ENUM!AE5=3,"Equipment",IF(ENUM!AE5=4,"Training",IF(ENUM!AE5=5,"Exercise","")))))</f>
        <v>Planning</v>
      </c>
      <c r="F504" s="688" t="str">
        <f>IF(C504="","", TEXT('Exercise Overview'!I7,"mm/dd/yyyy"))</f>
        <v/>
      </c>
      <c r="G504" s="688" t="str">
        <f>'Appendix A-IP'!K29&amp;""</f>
        <v/>
      </c>
      <c r="H504" s="685" t="str">
        <f>'Appendix A-IP'!H29&amp;" / "&amp;'Appendix A-IP'!I29</f>
        <v xml:space="preserve"> / </v>
      </c>
      <c r="I504" s="691"/>
    </row>
    <row r="505" spans="1:9" ht="16.5" customHeight="1">
      <c r="A505" s="677"/>
      <c r="B505" s="683"/>
      <c r="C505" s="686"/>
      <c r="D505" s="683"/>
      <c r="E505" s="689"/>
      <c r="F505" s="689"/>
      <c r="G505" s="689"/>
      <c r="H505" s="686"/>
      <c r="I505" s="678"/>
    </row>
    <row r="506" spans="1:9" ht="16.5" customHeight="1">
      <c r="A506" s="677"/>
      <c r="B506" s="683"/>
      <c r="C506" s="686"/>
      <c r="D506" s="683"/>
      <c r="E506" s="689"/>
      <c r="F506" s="689"/>
      <c r="G506" s="689"/>
      <c r="H506" s="686"/>
      <c r="I506" s="678"/>
    </row>
    <row r="507" spans="1:9" ht="16.5" customHeight="1">
      <c r="A507" s="677"/>
      <c r="B507" s="683"/>
      <c r="C507" s="686"/>
      <c r="D507" s="683"/>
      <c r="E507" s="689"/>
      <c r="F507" s="689"/>
      <c r="G507" s="689"/>
      <c r="H507" s="686"/>
      <c r="I507" s="678"/>
    </row>
    <row r="508" spans="1:9" ht="16.5" customHeight="1">
      <c r="A508" s="677"/>
      <c r="B508" s="683"/>
      <c r="C508" s="686"/>
      <c r="D508" s="683"/>
      <c r="E508" s="689"/>
      <c r="F508" s="689"/>
      <c r="G508" s="689"/>
      <c r="H508" s="686"/>
      <c r="I508" s="678"/>
    </row>
    <row r="509" spans="1:9" ht="16.5" customHeight="1">
      <c r="A509" s="677"/>
      <c r="B509" s="683"/>
      <c r="C509" s="686"/>
      <c r="D509" s="683"/>
      <c r="E509" s="689"/>
      <c r="F509" s="689"/>
      <c r="G509" s="689"/>
      <c r="H509" s="686"/>
      <c r="I509" s="678"/>
    </row>
    <row r="510" spans="1:9" ht="16.5" customHeight="1" thickBot="1">
      <c r="A510" s="679"/>
      <c r="B510" s="684"/>
      <c r="C510" s="687"/>
      <c r="D510" s="684"/>
      <c r="E510" s="690"/>
      <c r="F510" s="690"/>
      <c r="G510" s="690"/>
      <c r="H510" s="687"/>
      <c r="I510" s="680"/>
    </row>
    <row r="511" spans="1:9" ht="15.75" thickBot="1">
      <c r="A511" s="760" t="s">
        <v>209</v>
      </c>
      <c r="B511" s="761"/>
      <c r="C511" s="761"/>
      <c r="D511" s="761"/>
      <c r="E511" s="761"/>
      <c r="F511" s="761"/>
      <c r="G511" s="761"/>
      <c r="H511" s="761"/>
      <c r="I511" s="762"/>
    </row>
    <row r="512" spans="1:9" s="2" customFormat="1" ht="12.95" customHeight="1">
      <c r="A512" s="675" t="str">
        <f>"This IP has been developed for "&amp;'Notification Form'!F18&amp;" as a result of the exercise " &amp; 'Notification Form'!F12 &amp; ". Conducted on " &amp; TEXT('Notification Form'!C22,"mm/dd/yy")&amp;"."</f>
        <v>This IP has been developed for  as a result of the exercise . Conducted on 01/00/00.</v>
      </c>
      <c r="B512" s="697"/>
      <c r="C512" s="697"/>
      <c r="D512" s="697"/>
      <c r="E512" s="697"/>
      <c r="F512" s="697"/>
      <c r="G512" s="697"/>
      <c r="H512" s="697"/>
      <c r="I512" s="676"/>
    </row>
    <row r="513" spans="1:9" s="2" customFormat="1" ht="12.95" customHeight="1">
      <c r="A513" s="677"/>
      <c r="B513" s="698"/>
      <c r="C513" s="698"/>
      <c r="D513" s="698"/>
      <c r="E513" s="698"/>
      <c r="F513" s="698"/>
      <c r="G513" s="698"/>
      <c r="H513" s="698"/>
      <c r="I513" s="678"/>
    </row>
    <row r="514" spans="1:9" s="2" customFormat="1" ht="12.95" customHeight="1" thickBot="1">
      <c r="A514" s="679"/>
      <c r="B514" s="699"/>
      <c r="C514" s="699"/>
      <c r="D514" s="699"/>
      <c r="E514" s="699"/>
      <c r="F514" s="699"/>
      <c r="G514" s="699"/>
      <c r="H514" s="699"/>
      <c r="I514" s="680"/>
    </row>
    <row r="515" spans="1:9" s="2" customFormat="1" ht="15" customHeight="1" thickBot="1">
      <c r="A515" s="763" t="str">
        <f>"Core Capability #5. " &amp; 'Notification Form'!H17</f>
        <v xml:space="preserve">Core Capability #5. </v>
      </c>
      <c r="B515" s="764"/>
      <c r="C515" s="764"/>
      <c r="D515" s="764"/>
      <c r="E515" s="764"/>
      <c r="F515" s="764"/>
      <c r="G515" s="764"/>
      <c r="H515" s="764"/>
      <c r="I515" s="765"/>
    </row>
    <row r="516" spans="1:9" ht="15" customHeight="1">
      <c r="A516" s="700" t="s">
        <v>603</v>
      </c>
      <c r="B516" s="701"/>
      <c r="C516" s="700" t="s">
        <v>140</v>
      </c>
      <c r="D516" s="704"/>
      <c r="E516" s="706" t="s">
        <v>141</v>
      </c>
      <c r="F516" s="706" t="s">
        <v>142</v>
      </c>
      <c r="G516" s="706" t="s">
        <v>143</v>
      </c>
      <c r="H516" s="700" t="s">
        <v>144</v>
      </c>
      <c r="I516" s="704"/>
    </row>
    <row r="517" spans="1:9">
      <c r="A517" s="702"/>
      <c r="B517" s="703"/>
      <c r="C517" s="702"/>
      <c r="D517" s="705"/>
      <c r="E517" s="707"/>
      <c r="F517" s="707"/>
      <c r="G517" s="707"/>
      <c r="H517" s="702"/>
      <c r="I517" s="705"/>
    </row>
    <row r="518" spans="1:9">
      <c r="A518" s="702"/>
      <c r="B518" s="703"/>
      <c r="C518" s="702"/>
      <c r="D518" s="705"/>
      <c r="E518" s="707"/>
      <c r="F518" s="707"/>
      <c r="G518" s="707"/>
      <c r="H518" s="702"/>
      <c r="I518" s="705"/>
    </row>
    <row r="519" spans="1:9" ht="16.5" customHeight="1">
      <c r="A519" s="681" t="str">
        <f>'Analysis of Core Capabilities 2'!C132&amp;""</f>
        <v/>
      </c>
      <c r="B519" s="682"/>
      <c r="C519" s="685" t="str">
        <f>'Appendix A-IP'!E31&amp;""</f>
        <v/>
      </c>
      <c r="D519" s="682"/>
      <c r="E519" s="688" t="str">
        <f>IF(ENUM!AF1=1,"Planning",IF(ENUM!AF1=2,"Orgaization",IF(ENUM!AF1=3,"Equipment",IF(ENUM!AF1=4,"Training",IF(ENUM!AF1=5,"Exercise","")))))</f>
        <v>Planning</v>
      </c>
      <c r="F519" s="688" t="str">
        <f>IF(C519="","", TEXT('Exercise Overview'!I7,"mm/dd/yyyy"))</f>
        <v/>
      </c>
      <c r="G519" s="688" t="str">
        <f>'Appendix A-IP'!K31&amp;""</f>
        <v/>
      </c>
      <c r="H519" s="685" t="str">
        <f>'Appendix A-IP'!H31&amp;" / "&amp;'Appendix A-IP'!I31</f>
        <v xml:space="preserve"> / </v>
      </c>
      <c r="I519" s="691"/>
    </row>
    <row r="520" spans="1:9" ht="16.5" customHeight="1">
      <c r="A520" s="677"/>
      <c r="B520" s="683"/>
      <c r="C520" s="686"/>
      <c r="D520" s="683"/>
      <c r="E520" s="689"/>
      <c r="F520" s="689"/>
      <c r="G520" s="689"/>
      <c r="H520" s="686"/>
      <c r="I520" s="678"/>
    </row>
    <row r="521" spans="1:9" ht="16.5" customHeight="1">
      <c r="A521" s="677"/>
      <c r="B521" s="683"/>
      <c r="C521" s="686"/>
      <c r="D521" s="683"/>
      <c r="E521" s="689"/>
      <c r="F521" s="689"/>
      <c r="G521" s="689"/>
      <c r="H521" s="686"/>
      <c r="I521" s="678"/>
    </row>
    <row r="522" spans="1:9" ht="16.5" customHeight="1">
      <c r="A522" s="677"/>
      <c r="B522" s="683"/>
      <c r="C522" s="686"/>
      <c r="D522" s="683"/>
      <c r="E522" s="689"/>
      <c r="F522" s="689"/>
      <c r="G522" s="689"/>
      <c r="H522" s="686"/>
      <c r="I522" s="678"/>
    </row>
    <row r="523" spans="1:9" ht="16.5" customHeight="1">
      <c r="A523" s="677"/>
      <c r="B523" s="683"/>
      <c r="C523" s="686"/>
      <c r="D523" s="683"/>
      <c r="E523" s="689"/>
      <c r="F523" s="689"/>
      <c r="G523" s="689"/>
      <c r="H523" s="686"/>
      <c r="I523" s="678"/>
    </row>
    <row r="524" spans="1:9" ht="16.5" customHeight="1">
      <c r="A524" s="677"/>
      <c r="B524" s="683"/>
      <c r="C524" s="686"/>
      <c r="D524" s="683"/>
      <c r="E524" s="689"/>
      <c r="F524" s="689"/>
      <c r="G524" s="689"/>
      <c r="H524" s="686"/>
      <c r="I524" s="678"/>
    </row>
    <row r="525" spans="1:9" ht="16.5" customHeight="1">
      <c r="A525" s="692"/>
      <c r="B525" s="693"/>
      <c r="C525" s="694"/>
      <c r="D525" s="693"/>
      <c r="E525" s="695"/>
      <c r="F525" s="695"/>
      <c r="G525" s="695"/>
      <c r="H525" s="694"/>
      <c r="I525" s="696"/>
    </row>
    <row r="526" spans="1:9" ht="16.5" customHeight="1">
      <c r="A526" s="681" t="str">
        <f>'Analysis of Core Capabilities 2'!C133&amp;""</f>
        <v/>
      </c>
      <c r="B526" s="682"/>
      <c r="C526" s="685" t="str">
        <f>'Appendix A-IP'!E32&amp;""</f>
        <v/>
      </c>
      <c r="D526" s="682"/>
      <c r="E526" s="688" t="str">
        <f>IF(ENUM!AF2=1,"Planning",IF(ENUM!AF2=2,"Orgaization",IF(ENUM!AF2=3,"Equipment",IF(ENUM!AF2=4,"Training",IF(ENUM!AF2=5,"Exercise","")))))</f>
        <v>Planning</v>
      </c>
      <c r="F526" s="688" t="str">
        <f>IF(C526="","", TEXT('Exercise Overview'!I7,"mm/dd/yyyy"))</f>
        <v/>
      </c>
      <c r="G526" s="688" t="str">
        <f>'Appendix A-IP'!K32&amp;""</f>
        <v/>
      </c>
      <c r="H526" s="685" t="str">
        <f>'Appendix A-IP'!H32&amp;" / "&amp;'Appendix A-IP'!I32</f>
        <v xml:space="preserve"> / </v>
      </c>
      <c r="I526" s="691"/>
    </row>
    <row r="527" spans="1:9" ht="16.5" customHeight="1">
      <c r="A527" s="677"/>
      <c r="B527" s="683"/>
      <c r="C527" s="686"/>
      <c r="D527" s="683"/>
      <c r="E527" s="689"/>
      <c r="F527" s="689"/>
      <c r="G527" s="689"/>
      <c r="H527" s="686"/>
      <c r="I527" s="678"/>
    </row>
    <row r="528" spans="1:9" ht="16.5" customHeight="1">
      <c r="A528" s="677"/>
      <c r="B528" s="683"/>
      <c r="C528" s="686"/>
      <c r="D528" s="683"/>
      <c r="E528" s="689"/>
      <c r="F528" s="689"/>
      <c r="G528" s="689"/>
      <c r="H528" s="686"/>
      <c r="I528" s="678"/>
    </row>
    <row r="529" spans="1:9" ht="16.5" customHeight="1">
      <c r="A529" s="677"/>
      <c r="B529" s="683"/>
      <c r="C529" s="686"/>
      <c r="D529" s="683"/>
      <c r="E529" s="689"/>
      <c r="F529" s="689"/>
      <c r="G529" s="689"/>
      <c r="H529" s="686"/>
      <c r="I529" s="678"/>
    </row>
    <row r="530" spans="1:9" ht="16.5" customHeight="1">
      <c r="A530" s="677"/>
      <c r="B530" s="683"/>
      <c r="C530" s="686"/>
      <c r="D530" s="683"/>
      <c r="E530" s="689"/>
      <c r="F530" s="689"/>
      <c r="G530" s="689"/>
      <c r="H530" s="686"/>
      <c r="I530" s="678"/>
    </row>
    <row r="531" spans="1:9" ht="16.5" customHeight="1">
      <c r="A531" s="677"/>
      <c r="B531" s="683"/>
      <c r="C531" s="686"/>
      <c r="D531" s="683"/>
      <c r="E531" s="689"/>
      <c r="F531" s="689"/>
      <c r="G531" s="689"/>
      <c r="H531" s="686"/>
      <c r="I531" s="678"/>
    </row>
    <row r="532" spans="1:9" ht="16.5" customHeight="1">
      <c r="A532" s="692"/>
      <c r="B532" s="693"/>
      <c r="C532" s="694"/>
      <c r="D532" s="693"/>
      <c r="E532" s="695"/>
      <c r="F532" s="695"/>
      <c r="G532" s="695"/>
      <c r="H532" s="694"/>
      <c r="I532" s="696"/>
    </row>
    <row r="533" spans="1:9" ht="16.5" customHeight="1">
      <c r="A533" s="681" t="str">
        <f>'Analysis of Core Capabilities 2'!C134&amp;""</f>
        <v/>
      </c>
      <c r="B533" s="682"/>
      <c r="C533" s="685" t="str">
        <f>'Appendix A-IP'!E33&amp;""</f>
        <v/>
      </c>
      <c r="D533" s="682"/>
      <c r="E533" s="688" t="str">
        <f>IF(ENUM!AF3=1,"Planning",IF(ENUM!AF3=2,"Orgaization",IF(ENUM!AF3=3,"Equipment",IF(ENUM!AF3=4,"Training",IF(ENUM!AF3=5,"Exercise","")))))</f>
        <v>Planning</v>
      </c>
      <c r="F533" s="688" t="str">
        <f>IF(C533="","", TEXT('Exercise Overview'!I7,"mm/dd/yyyy"))</f>
        <v/>
      </c>
      <c r="G533" s="688" t="str">
        <f>'Appendix A-IP'!K33&amp;""</f>
        <v/>
      </c>
      <c r="H533" s="685" t="str">
        <f>'Appendix A-IP'!H33&amp;" / "&amp;'Appendix A-IP'!I33</f>
        <v xml:space="preserve"> / </v>
      </c>
      <c r="I533" s="691"/>
    </row>
    <row r="534" spans="1:9" ht="16.5" customHeight="1">
      <c r="A534" s="677"/>
      <c r="B534" s="683"/>
      <c r="C534" s="686"/>
      <c r="D534" s="683"/>
      <c r="E534" s="689"/>
      <c r="F534" s="689"/>
      <c r="G534" s="689"/>
      <c r="H534" s="686"/>
      <c r="I534" s="678"/>
    </row>
    <row r="535" spans="1:9" ht="16.5" customHeight="1">
      <c r="A535" s="677"/>
      <c r="B535" s="683"/>
      <c r="C535" s="686"/>
      <c r="D535" s="683"/>
      <c r="E535" s="689"/>
      <c r="F535" s="689"/>
      <c r="G535" s="689"/>
      <c r="H535" s="686"/>
      <c r="I535" s="678"/>
    </row>
    <row r="536" spans="1:9" ht="16.5" customHeight="1">
      <c r="A536" s="677"/>
      <c r="B536" s="683"/>
      <c r="C536" s="686"/>
      <c r="D536" s="683"/>
      <c r="E536" s="689"/>
      <c r="F536" s="689"/>
      <c r="G536" s="689"/>
      <c r="H536" s="686"/>
      <c r="I536" s="678"/>
    </row>
    <row r="537" spans="1:9" ht="16.5" customHeight="1">
      <c r="A537" s="677"/>
      <c r="B537" s="683"/>
      <c r="C537" s="686"/>
      <c r="D537" s="683"/>
      <c r="E537" s="689"/>
      <c r="F537" s="689"/>
      <c r="G537" s="689"/>
      <c r="H537" s="686"/>
      <c r="I537" s="678"/>
    </row>
    <row r="538" spans="1:9" ht="16.5" customHeight="1">
      <c r="A538" s="677"/>
      <c r="B538" s="683"/>
      <c r="C538" s="686"/>
      <c r="D538" s="683"/>
      <c r="E538" s="689"/>
      <c r="F538" s="689"/>
      <c r="G538" s="689"/>
      <c r="H538" s="686"/>
      <c r="I538" s="678"/>
    </row>
    <row r="539" spans="1:9" ht="16.5" customHeight="1">
      <c r="A539" s="692"/>
      <c r="B539" s="693"/>
      <c r="C539" s="694"/>
      <c r="D539" s="693"/>
      <c r="E539" s="695"/>
      <c r="F539" s="695"/>
      <c r="G539" s="695"/>
      <c r="H539" s="694"/>
      <c r="I539" s="696"/>
    </row>
    <row r="540" spans="1:9" ht="16.5" customHeight="1">
      <c r="A540" s="681" t="str">
        <f>'Analysis of Core Capabilities 2'!C135&amp;""</f>
        <v/>
      </c>
      <c r="B540" s="682"/>
      <c r="C540" s="685" t="str">
        <f>'Appendix A-IP'!E34&amp;""</f>
        <v/>
      </c>
      <c r="D540" s="682"/>
      <c r="E540" s="688" t="str">
        <f>IF(ENUM!AF4=1,"Planning",IF(ENUM!AF4=2,"Orgaization",IF(ENUM!AF4=3,"Equipment",IF(ENUM!AF4=4,"Training",IF(ENUM!AF4=5,"Exercise","")))))</f>
        <v>Planning</v>
      </c>
      <c r="F540" s="688" t="str">
        <f>IF(C540="","", TEXT('Exercise Overview'!I7,"mm/dd/yyyy"))</f>
        <v/>
      </c>
      <c r="G540" s="688" t="str">
        <f>'Appendix A-IP'!K34&amp;""</f>
        <v/>
      </c>
      <c r="H540" s="685" t="str">
        <f>'Appendix A-IP'!H34&amp;" / "&amp;'Appendix A-IP'!I34</f>
        <v xml:space="preserve"> / </v>
      </c>
      <c r="I540" s="691"/>
    </row>
    <row r="541" spans="1:9" ht="16.5" customHeight="1">
      <c r="A541" s="677"/>
      <c r="B541" s="683"/>
      <c r="C541" s="686"/>
      <c r="D541" s="683"/>
      <c r="E541" s="689"/>
      <c r="F541" s="689"/>
      <c r="G541" s="689"/>
      <c r="H541" s="686"/>
      <c r="I541" s="678"/>
    </row>
    <row r="542" spans="1:9" ht="16.5" customHeight="1">
      <c r="A542" s="677"/>
      <c r="B542" s="683"/>
      <c r="C542" s="686"/>
      <c r="D542" s="683"/>
      <c r="E542" s="689"/>
      <c r="F542" s="689"/>
      <c r="G542" s="689"/>
      <c r="H542" s="686"/>
      <c r="I542" s="678"/>
    </row>
    <row r="543" spans="1:9" ht="16.5" customHeight="1">
      <c r="A543" s="677"/>
      <c r="B543" s="683"/>
      <c r="C543" s="686"/>
      <c r="D543" s="683"/>
      <c r="E543" s="689"/>
      <c r="F543" s="689"/>
      <c r="G543" s="689"/>
      <c r="H543" s="686"/>
      <c r="I543" s="678"/>
    </row>
    <row r="544" spans="1:9" ht="16.5" customHeight="1">
      <c r="A544" s="677"/>
      <c r="B544" s="683"/>
      <c r="C544" s="686"/>
      <c r="D544" s="683"/>
      <c r="E544" s="689"/>
      <c r="F544" s="689"/>
      <c r="G544" s="689"/>
      <c r="H544" s="686"/>
      <c r="I544" s="678"/>
    </row>
    <row r="545" spans="1:9" ht="16.5" customHeight="1">
      <c r="A545" s="677"/>
      <c r="B545" s="683"/>
      <c r="C545" s="686"/>
      <c r="D545" s="683"/>
      <c r="E545" s="689"/>
      <c r="F545" s="689"/>
      <c r="G545" s="689"/>
      <c r="H545" s="686"/>
      <c r="I545" s="678"/>
    </row>
    <row r="546" spans="1:9" ht="16.5" customHeight="1">
      <c r="A546" s="692"/>
      <c r="B546" s="693"/>
      <c r="C546" s="694"/>
      <c r="D546" s="693"/>
      <c r="E546" s="695"/>
      <c r="F546" s="695"/>
      <c r="G546" s="695"/>
      <c r="H546" s="694"/>
      <c r="I546" s="696"/>
    </row>
    <row r="547" spans="1:9" ht="16.5" customHeight="1">
      <c r="A547" s="681" t="str">
        <f>'Analysis of Core Capabilities 2'!C136&amp;""</f>
        <v/>
      </c>
      <c r="B547" s="682"/>
      <c r="C547" s="685" t="str">
        <f>'Appendix A-IP'!E35&amp;""</f>
        <v/>
      </c>
      <c r="D547" s="682"/>
      <c r="E547" s="688" t="str">
        <f>IF(ENUM!AF5=1,"Planning",IF(ENUM!AF5=2,"Orgaization",IF(ENUM!AF5=3,"Equipment",IF(ENUM!AF5=4,"Training",IF(ENUM!AF5=5,"Exercise","")))))</f>
        <v>Planning</v>
      </c>
      <c r="F547" s="688" t="str">
        <f>IF(C547="","", TEXT('Exercise Overview'!I7,"mm/dd/yyyy"))</f>
        <v/>
      </c>
      <c r="G547" s="688" t="str">
        <f>'Appendix A-IP'!K35&amp;""</f>
        <v/>
      </c>
      <c r="H547" s="685" t="str">
        <f>'Appendix A-IP'!H35&amp;" / "&amp;'Appendix A-IP'!I35</f>
        <v xml:space="preserve"> / </v>
      </c>
      <c r="I547" s="691"/>
    </row>
    <row r="548" spans="1:9" ht="16.5" customHeight="1">
      <c r="A548" s="677"/>
      <c r="B548" s="683"/>
      <c r="C548" s="686"/>
      <c r="D548" s="683"/>
      <c r="E548" s="689"/>
      <c r="F548" s="689"/>
      <c r="G548" s="689"/>
      <c r="H548" s="686"/>
      <c r="I548" s="678"/>
    </row>
    <row r="549" spans="1:9" ht="16.5" customHeight="1">
      <c r="A549" s="677"/>
      <c r="B549" s="683"/>
      <c r="C549" s="686"/>
      <c r="D549" s="683"/>
      <c r="E549" s="689"/>
      <c r="F549" s="689"/>
      <c r="G549" s="689"/>
      <c r="H549" s="686"/>
      <c r="I549" s="678"/>
    </row>
    <row r="550" spans="1:9" ht="16.5" customHeight="1">
      <c r="A550" s="677"/>
      <c r="B550" s="683"/>
      <c r="C550" s="686"/>
      <c r="D550" s="683"/>
      <c r="E550" s="689"/>
      <c r="F550" s="689"/>
      <c r="G550" s="689"/>
      <c r="H550" s="686"/>
      <c r="I550" s="678"/>
    </row>
    <row r="551" spans="1:9" ht="16.5" customHeight="1">
      <c r="A551" s="677"/>
      <c r="B551" s="683"/>
      <c r="C551" s="686"/>
      <c r="D551" s="683"/>
      <c r="E551" s="689"/>
      <c r="F551" s="689"/>
      <c r="G551" s="689"/>
      <c r="H551" s="686"/>
      <c r="I551" s="678"/>
    </row>
    <row r="552" spans="1:9" ht="16.5" customHeight="1">
      <c r="A552" s="677"/>
      <c r="B552" s="683"/>
      <c r="C552" s="686"/>
      <c r="D552" s="683"/>
      <c r="E552" s="689"/>
      <c r="F552" s="689"/>
      <c r="G552" s="689"/>
      <c r="H552" s="686"/>
      <c r="I552" s="678"/>
    </row>
    <row r="553" spans="1:9" ht="16.5" customHeight="1" thickBot="1">
      <c r="A553" s="679"/>
      <c r="B553" s="684"/>
      <c r="C553" s="687"/>
      <c r="D553" s="684"/>
      <c r="E553" s="690"/>
      <c r="F553" s="690"/>
      <c r="G553" s="690"/>
      <c r="H553" s="687"/>
      <c r="I553" s="680"/>
    </row>
    <row r="554" spans="1:9" ht="15.75" thickBot="1">
      <c r="A554" s="760" t="s">
        <v>209</v>
      </c>
      <c r="B554" s="761"/>
      <c r="C554" s="761"/>
      <c r="D554" s="761"/>
      <c r="E554" s="761"/>
      <c r="F554" s="761"/>
      <c r="G554" s="761"/>
      <c r="H554" s="761"/>
      <c r="I554" s="762"/>
    </row>
    <row r="555" spans="1:9" s="2" customFormat="1" ht="12.95" customHeight="1">
      <c r="A555" s="675" t="str">
        <f>"This IP has been developed for "&amp;'Notification Form'!F18&amp;" as a result of the exercise " &amp; 'Notification Form'!F12 &amp; ". Conducted on " &amp; TEXT('Notification Form'!C22,"mm/dd/yy")&amp;"."</f>
        <v>This IP has been developed for  as a result of the exercise . Conducted on 01/00/00.</v>
      </c>
      <c r="B555" s="697"/>
      <c r="C555" s="697"/>
      <c r="D555" s="697"/>
      <c r="E555" s="697"/>
      <c r="F555" s="697"/>
      <c r="G555" s="697"/>
      <c r="H555" s="697"/>
      <c r="I555" s="676"/>
    </row>
    <row r="556" spans="1:9" s="2" customFormat="1" ht="12.95" customHeight="1">
      <c r="A556" s="677"/>
      <c r="B556" s="698"/>
      <c r="C556" s="698"/>
      <c r="D556" s="698"/>
      <c r="E556" s="698"/>
      <c r="F556" s="698"/>
      <c r="G556" s="698"/>
      <c r="H556" s="698"/>
      <c r="I556" s="678"/>
    </row>
    <row r="557" spans="1:9" s="2" customFormat="1" ht="12.95" customHeight="1" thickBot="1">
      <c r="A557" s="679"/>
      <c r="B557" s="699"/>
      <c r="C557" s="699"/>
      <c r="D557" s="699"/>
      <c r="E557" s="699"/>
      <c r="F557" s="699"/>
      <c r="G557" s="699"/>
      <c r="H557" s="699"/>
      <c r="I557" s="680"/>
    </row>
    <row r="558" spans="1:9" s="2" customFormat="1" ht="15" customHeight="1" thickBot="1">
      <c r="A558" s="763" t="str">
        <f>"Core Capability #6. " &amp; 'Notification Form'!J17</f>
        <v xml:space="preserve">Core Capability #6. </v>
      </c>
      <c r="B558" s="764"/>
      <c r="C558" s="764"/>
      <c r="D558" s="764"/>
      <c r="E558" s="764"/>
      <c r="F558" s="764"/>
      <c r="G558" s="764"/>
      <c r="H558" s="764"/>
      <c r="I558" s="765"/>
    </row>
    <row r="559" spans="1:9" ht="15" customHeight="1">
      <c r="A559" s="700" t="s">
        <v>603</v>
      </c>
      <c r="B559" s="701"/>
      <c r="C559" s="700" t="s">
        <v>140</v>
      </c>
      <c r="D559" s="704"/>
      <c r="E559" s="706" t="s">
        <v>141</v>
      </c>
      <c r="F559" s="706" t="s">
        <v>142</v>
      </c>
      <c r="G559" s="706" t="s">
        <v>143</v>
      </c>
      <c r="H559" s="700" t="s">
        <v>144</v>
      </c>
      <c r="I559" s="704"/>
    </row>
    <row r="560" spans="1:9">
      <c r="A560" s="702"/>
      <c r="B560" s="703"/>
      <c r="C560" s="702"/>
      <c r="D560" s="705"/>
      <c r="E560" s="707"/>
      <c r="F560" s="707"/>
      <c r="G560" s="707"/>
      <c r="H560" s="702"/>
      <c r="I560" s="705"/>
    </row>
    <row r="561" spans="1:9">
      <c r="A561" s="702"/>
      <c r="B561" s="703"/>
      <c r="C561" s="702"/>
      <c r="D561" s="705"/>
      <c r="E561" s="707"/>
      <c r="F561" s="707"/>
      <c r="G561" s="707"/>
      <c r="H561" s="702"/>
      <c r="I561" s="705"/>
    </row>
    <row r="562" spans="1:9" ht="16.5" customHeight="1">
      <c r="A562" s="681" t="str">
        <f>'Analysis of Core Capabilities 2'!C161&amp;""</f>
        <v/>
      </c>
      <c r="B562" s="682"/>
      <c r="C562" s="685" t="str">
        <f>'Appendix A-IP'!E37&amp;""</f>
        <v/>
      </c>
      <c r="D562" s="682"/>
      <c r="E562" s="688" t="str">
        <f>IF(ENUM!AG1=1,"Planning",IF(ENUM!AG1=2,"Orgaization",IF(ENUM!AG1=3,"Equipment",IF(ENUM!AG1=4,"Training",IF(ENUM!AG1=5,"Exercise","")))))</f>
        <v>Planning</v>
      </c>
      <c r="F562" s="688" t="str">
        <f>IF(C562="","", TEXT('Exercise Overview'!I7,"mm/dd/yyyy"))</f>
        <v/>
      </c>
      <c r="G562" s="688" t="str">
        <f>'Appendix A-IP'!K37&amp;""</f>
        <v/>
      </c>
      <c r="H562" s="685" t="str">
        <f>'Appendix A-IP'!H37&amp;" / "&amp;'Appendix A-IP'!I37</f>
        <v xml:space="preserve"> / </v>
      </c>
      <c r="I562" s="691"/>
    </row>
    <row r="563" spans="1:9" ht="16.5" customHeight="1">
      <c r="A563" s="677"/>
      <c r="B563" s="683"/>
      <c r="C563" s="686"/>
      <c r="D563" s="683"/>
      <c r="E563" s="689"/>
      <c r="F563" s="689"/>
      <c r="G563" s="689"/>
      <c r="H563" s="686"/>
      <c r="I563" s="678"/>
    </row>
    <row r="564" spans="1:9" ht="16.5" customHeight="1">
      <c r="A564" s="677"/>
      <c r="B564" s="683"/>
      <c r="C564" s="686"/>
      <c r="D564" s="683"/>
      <c r="E564" s="689"/>
      <c r="F564" s="689"/>
      <c r="G564" s="689"/>
      <c r="H564" s="686"/>
      <c r="I564" s="678"/>
    </row>
    <row r="565" spans="1:9" ht="16.5" customHeight="1">
      <c r="A565" s="677"/>
      <c r="B565" s="683"/>
      <c r="C565" s="686"/>
      <c r="D565" s="683"/>
      <c r="E565" s="689"/>
      <c r="F565" s="689"/>
      <c r="G565" s="689"/>
      <c r="H565" s="686"/>
      <c r="I565" s="678"/>
    </row>
    <row r="566" spans="1:9" ht="16.5" customHeight="1">
      <c r="A566" s="677"/>
      <c r="B566" s="683"/>
      <c r="C566" s="686"/>
      <c r="D566" s="683"/>
      <c r="E566" s="689"/>
      <c r="F566" s="689"/>
      <c r="G566" s="689"/>
      <c r="H566" s="686"/>
      <c r="I566" s="678"/>
    </row>
    <row r="567" spans="1:9" ht="16.5" customHeight="1">
      <c r="A567" s="677"/>
      <c r="B567" s="683"/>
      <c r="C567" s="686"/>
      <c r="D567" s="683"/>
      <c r="E567" s="689"/>
      <c r="F567" s="689"/>
      <c r="G567" s="689"/>
      <c r="H567" s="686"/>
      <c r="I567" s="678"/>
    </row>
    <row r="568" spans="1:9" ht="16.5" customHeight="1">
      <c r="A568" s="692"/>
      <c r="B568" s="693"/>
      <c r="C568" s="694"/>
      <c r="D568" s="693"/>
      <c r="E568" s="695"/>
      <c r="F568" s="695"/>
      <c r="G568" s="695"/>
      <c r="H568" s="694"/>
      <c r="I568" s="696"/>
    </row>
    <row r="569" spans="1:9" ht="16.5" customHeight="1">
      <c r="A569" s="681" t="str">
        <f>'Analysis of Core Capabilities 2'!C162&amp;""</f>
        <v/>
      </c>
      <c r="B569" s="682"/>
      <c r="C569" s="685" t="str">
        <f>'Appendix A-IP'!E38&amp;""</f>
        <v/>
      </c>
      <c r="D569" s="682"/>
      <c r="E569" s="688" t="str">
        <f>IF(ENUM!AG2=1,"Planning",IF(ENUM!AG2=2,"Orgaization",IF(ENUM!AG2=3,"Equipment",IF(ENUM!AG2=4,"Training",IF(ENUM!AG2=5,"Exercise","")))))</f>
        <v>Planning</v>
      </c>
      <c r="F569" s="688" t="str">
        <f>IF(C569="","", TEXT('Exercise Overview'!I7,"mm/dd/yyyy"))</f>
        <v/>
      </c>
      <c r="G569" s="688" t="str">
        <f>'Appendix A-IP'!K38&amp;""</f>
        <v/>
      </c>
      <c r="H569" s="685" t="str">
        <f>'Appendix A-IP'!H38&amp;" / "&amp;'Appendix A-IP'!I38</f>
        <v xml:space="preserve"> / </v>
      </c>
      <c r="I569" s="691"/>
    </row>
    <row r="570" spans="1:9" ht="16.5" customHeight="1">
      <c r="A570" s="677"/>
      <c r="B570" s="683"/>
      <c r="C570" s="686"/>
      <c r="D570" s="683"/>
      <c r="E570" s="689"/>
      <c r="F570" s="689"/>
      <c r="G570" s="689"/>
      <c r="H570" s="686"/>
      <c r="I570" s="678"/>
    </row>
    <row r="571" spans="1:9" ht="16.5" customHeight="1">
      <c r="A571" s="677"/>
      <c r="B571" s="683"/>
      <c r="C571" s="686"/>
      <c r="D571" s="683"/>
      <c r="E571" s="689"/>
      <c r="F571" s="689"/>
      <c r="G571" s="689"/>
      <c r="H571" s="686"/>
      <c r="I571" s="678"/>
    </row>
    <row r="572" spans="1:9" ht="16.5" customHeight="1">
      <c r="A572" s="677"/>
      <c r="B572" s="683"/>
      <c r="C572" s="686"/>
      <c r="D572" s="683"/>
      <c r="E572" s="689"/>
      <c r="F572" s="689"/>
      <c r="G572" s="689"/>
      <c r="H572" s="686"/>
      <c r="I572" s="678"/>
    </row>
    <row r="573" spans="1:9" ht="16.5" customHeight="1">
      <c r="A573" s="677"/>
      <c r="B573" s="683"/>
      <c r="C573" s="686"/>
      <c r="D573" s="683"/>
      <c r="E573" s="689"/>
      <c r="F573" s="689"/>
      <c r="G573" s="689"/>
      <c r="H573" s="686"/>
      <c r="I573" s="678"/>
    </row>
    <row r="574" spans="1:9" ht="16.5" customHeight="1">
      <c r="A574" s="677"/>
      <c r="B574" s="683"/>
      <c r="C574" s="686"/>
      <c r="D574" s="683"/>
      <c r="E574" s="689"/>
      <c r="F574" s="689"/>
      <c r="G574" s="689"/>
      <c r="H574" s="686"/>
      <c r="I574" s="678"/>
    </row>
    <row r="575" spans="1:9" ht="16.5" customHeight="1">
      <c r="A575" s="692"/>
      <c r="B575" s="693"/>
      <c r="C575" s="694"/>
      <c r="D575" s="693"/>
      <c r="E575" s="695"/>
      <c r="F575" s="695"/>
      <c r="G575" s="695"/>
      <c r="H575" s="694"/>
      <c r="I575" s="696"/>
    </row>
    <row r="576" spans="1:9" ht="16.5" customHeight="1">
      <c r="A576" s="681" t="str">
        <f>'Analysis of Core Capabilities 2'!C163&amp;""</f>
        <v/>
      </c>
      <c r="B576" s="682"/>
      <c r="C576" s="685" t="str">
        <f>'Appendix A-IP'!E39&amp;""</f>
        <v/>
      </c>
      <c r="D576" s="682"/>
      <c r="E576" s="688" t="str">
        <f>IF(ENUM!AG3=1,"Planning",IF(ENUM!AG3=2,"Orgaization",IF(ENUM!AG3=3,"Equipment",IF(ENUM!AG3=4,"Training",IF(ENUM!AG3=5,"Exercise","")))))</f>
        <v>Planning</v>
      </c>
      <c r="F576" s="688" t="str">
        <f>IF(C576="","", TEXT('Exercise Overview'!I7,"mm/dd/yyyy"))</f>
        <v/>
      </c>
      <c r="G576" s="688" t="str">
        <f>'Appendix A-IP'!K39&amp;""</f>
        <v/>
      </c>
      <c r="H576" s="685" t="str">
        <f>'Appendix A-IP'!H39&amp;" / "&amp;'Appendix A-IP'!I39</f>
        <v xml:space="preserve"> / </v>
      </c>
      <c r="I576" s="691"/>
    </row>
    <row r="577" spans="1:9" ht="16.5" customHeight="1">
      <c r="A577" s="677"/>
      <c r="B577" s="683"/>
      <c r="C577" s="686"/>
      <c r="D577" s="683"/>
      <c r="E577" s="689"/>
      <c r="F577" s="689"/>
      <c r="G577" s="689"/>
      <c r="H577" s="686"/>
      <c r="I577" s="678"/>
    </row>
    <row r="578" spans="1:9" ht="16.5" customHeight="1">
      <c r="A578" s="677"/>
      <c r="B578" s="683"/>
      <c r="C578" s="686"/>
      <c r="D578" s="683"/>
      <c r="E578" s="689"/>
      <c r="F578" s="689"/>
      <c r="G578" s="689"/>
      <c r="H578" s="686"/>
      <c r="I578" s="678"/>
    </row>
    <row r="579" spans="1:9" ht="16.5" customHeight="1">
      <c r="A579" s="677"/>
      <c r="B579" s="683"/>
      <c r="C579" s="686"/>
      <c r="D579" s="683"/>
      <c r="E579" s="689"/>
      <c r="F579" s="689"/>
      <c r="G579" s="689"/>
      <c r="H579" s="686"/>
      <c r="I579" s="678"/>
    </row>
    <row r="580" spans="1:9" ht="16.5" customHeight="1">
      <c r="A580" s="677"/>
      <c r="B580" s="683"/>
      <c r="C580" s="686"/>
      <c r="D580" s="683"/>
      <c r="E580" s="689"/>
      <c r="F580" s="689"/>
      <c r="G580" s="689"/>
      <c r="H580" s="686"/>
      <c r="I580" s="678"/>
    </row>
    <row r="581" spans="1:9" ht="16.5" customHeight="1">
      <c r="A581" s="677"/>
      <c r="B581" s="683"/>
      <c r="C581" s="686"/>
      <c r="D581" s="683"/>
      <c r="E581" s="689"/>
      <c r="F581" s="689"/>
      <c r="G581" s="689"/>
      <c r="H581" s="686"/>
      <c r="I581" s="678"/>
    </row>
    <row r="582" spans="1:9" ht="16.5" customHeight="1">
      <c r="A582" s="692"/>
      <c r="B582" s="693"/>
      <c r="C582" s="694"/>
      <c r="D582" s="693"/>
      <c r="E582" s="695"/>
      <c r="F582" s="695"/>
      <c r="G582" s="695"/>
      <c r="H582" s="694"/>
      <c r="I582" s="696"/>
    </row>
    <row r="583" spans="1:9" ht="16.5" customHeight="1">
      <c r="A583" s="681" t="str">
        <f>'Analysis of Core Capabilities 2'!C164&amp;""</f>
        <v/>
      </c>
      <c r="B583" s="682"/>
      <c r="C583" s="685" t="str">
        <f>'Appendix A-IP'!E40&amp;""</f>
        <v/>
      </c>
      <c r="D583" s="682"/>
      <c r="E583" s="688" t="str">
        <f>IF(ENUM!AG4=1,"Planning",IF(ENUM!AG4=2,"Orgaization",IF(ENUM!AG4=3,"Equipment",IF(ENUM!AG4=4,"Training",IF(ENUM!AG4=5,"Exercise","")))))</f>
        <v>Planning</v>
      </c>
      <c r="F583" s="688" t="str">
        <f>IF(C583="","", TEXT('Exercise Overview'!I7,"mm/dd/yyyy"))</f>
        <v/>
      </c>
      <c r="G583" s="688" t="str">
        <f>'Appendix A-IP'!K40&amp;""</f>
        <v/>
      </c>
      <c r="H583" s="685" t="str">
        <f>'Appendix A-IP'!H40&amp;" / "&amp;'Appendix A-IP'!I40</f>
        <v xml:space="preserve"> / </v>
      </c>
      <c r="I583" s="691"/>
    </row>
    <row r="584" spans="1:9" ht="16.5" customHeight="1">
      <c r="A584" s="677"/>
      <c r="B584" s="683"/>
      <c r="C584" s="686"/>
      <c r="D584" s="683"/>
      <c r="E584" s="689"/>
      <c r="F584" s="689"/>
      <c r="G584" s="689"/>
      <c r="H584" s="686"/>
      <c r="I584" s="678"/>
    </row>
    <row r="585" spans="1:9" ht="16.5" customHeight="1">
      <c r="A585" s="677"/>
      <c r="B585" s="683"/>
      <c r="C585" s="686"/>
      <c r="D585" s="683"/>
      <c r="E585" s="689"/>
      <c r="F585" s="689"/>
      <c r="G585" s="689"/>
      <c r="H585" s="686"/>
      <c r="I585" s="678"/>
    </row>
    <row r="586" spans="1:9" ht="16.5" customHeight="1">
      <c r="A586" s="677"/>
      <c r="B586" s="683"/>
      <c r="C586" s="686"/>
      <c r="D586" s="683"/>
      <c r="E586" s="689"/>
      <c r="F586" s="689"/>
      <c r="G586" s="689"/>
      <c r="H586" s="686"/>
      <c r="I586" s="678"/>
    </row>
    <row r="587" spans="1:9" ht="16.5" customHeight="1">
      <c r="A587" s="677"/>
      <c r="B587" s="683"/>
      <c r="C587" s="686"/>
      <c r="D587" s="683"/>
      <c r="E587" s="689"/>
      <c r="F587" s="689"/>
      <c r="G587" s="689"/>
      <c r="H587" s="686"/>
      <c r="I587" s="678"/>
    </row>
    <row r="588" spans="1:9" ht="16.5" customHeight="1">
      <c r="A588" s="677"/>
      <c r="B588" s="683"/>
      <c r="C588" s="686"/>
      <c r="D588" s="683"/>
      <c r="E588" s="689"/>
      <c r="F588" s="689"/>
      <c r="G588" s="689"/>
      <c r="H588" s="686"/>
      <c r="I588" s="678"/>
    </row>
    <row r="589" spans="1:9" ht="16.5" customHeight="1">
      <c r="A589" s="692"/>
      <c r="B589" s="693"/>
      <c r="C589" s="694"/>
      <c r="D589" s="693"/>
      <c r="E589" s="695"/>
      <c r="F589" s="695"/>
      <c r="G589" s="695"/>
      <c r="H589" s="694"/>
      <c r="I589" s="696"/>
    </row>
    <row r="590" spans="1:9" ht="16.5" customHeight="1">
      <c r="A590" s="681" t="str">
        <f>'Analysis of Core Capabilities 2'!C165&amp;""</f>
        <v/>
      </c>
      <c r="B590" s="682"/>
      <c r="C590" s="685" t="str">
        <f>'Appendix A-IP'!E41&amp;""</f>
        <v/>
      </c>
      <c r="D590" s="682"/>
      <c r="E590" s="688" t="str">
        <f>IF(ENUM!AG5=1,"Planning",IF(ENUM!AG5=2,"Orgaization",IF(ENUM!AG5=3,"Equipment",IF(ENUM!AG5=4,"Training",IF(ENUM!AG5=5,"Exercise","")))))</f>
        <v>Planning</v>
      </c>
      <c r="F590" s="688" t="str">
        <f>IF(C590="","", TEXT('Exercise Overview'!I7,"mm/dd/yyyy"))</f>
        <v/>
      </c>
      <c r="G590" s="688" t="str">
        <f>'Appendix A-IP'!K41&amp;""</f>
        <v/>
      </c>
      <c r="H590" s="685" t="str">
        <f>'Appendix A-IP'!H41&amp;" / "&amp;'Appendix A-IP'!I41</f>
        <v xml:space="preserve"> / </v>
      </c>
      <c r="I590" s="691"/>
    </row>
    <row r="591" spans="1:9" ht="16.5" customHeight="1">
      <c r="A591" s="677"/>
      <c r="B591" s="683"/>
      <c r="C591" s="686"/>
      <c r="D591" s="683"/>
      <c r="E591" s="689"/>
      <c r="F591" s="689"/>
      <c r="G591" s="689"/>
      <c r="H591" s="686"/>
      <c r="I591" s="678"/>
    </row>
    <row r="592" spans="1:9" ht="16.5" customHeight="1">
      <c r="A592" s="677"/>
      <c r="B592" s="683"/>
      <c r="C592" s="686"/>
      <c r="D592" s="683"/>
      <c r="E592" s="689"/>
      <c r="F592" s="689"/>
      <c r="G592" s="689"/>
      <c r="H592" s="686"/>
      <c r="I592" s="678"/>
    </row>
    <row r="593" spans="1:9" ht="16.5" customHeight="1">
      <c r="A593" s="677"/>
      <c r="B593" s="683"/>
      <c r="C593" s="686"/>
      <c r="D593" s="683"/>
      <c r="E593" s="689"/>
      <c r="F593" s="689"/>
      <c r="G593" s="689"/>
      <c r="H593" s="686"/>
      <c r="I593" s="678"/>
    </row>
    <row r="594" spans="1:9" ht="16.5" customHeight="1">
      <c r="A594" s="677"/>
      <c r="B594" s="683"/>
      <c r="C594" s="686"/>
      <c r="D594" s="683"/>
      <c r="E594" s="689"/>
      <c r="F594" s="689"/>
      <c r="G594" s="689"/>
      <c r="H594" s="686"/>
      <c r="I594" s="678"/>
    </row>
    <row r="595" spans="1:9" ht="16.5" customHeight="1">
      <c r="A595" s="677"/>
      <c r="B595" s="683"/>
      <c r="C595" s="686"/>
      <c r="D595" s="683"/>
      <c r="E595" s="689"/>
      <c r="F595" s="689"/>
      <c r="G595" s="689"/>
      <c r="H595" s="686"/>
      <c r="I595" s="678"/>
    </row>
    <row r="596" spans="1:9" ht="16.5" customHeight="1" thickBot="1">
      <c r="A596" s="679"/>
      <c r="B596" s="684"/>
      <c r="C596" s="687"/>
      <c r="D596" s="684"/>
      <c r="E596" s="690"/>
      <c r="F596" s="690"/>
      <c r="G596" s="690"/>
      <c r="H596" s="687"/>
      <c r="I596" s="680"/>
    </row>
  </sheetData>
  <sheetProtection algorithmName="SHA-512" hashValue="oB90JPjO7AiIAAKDaAe7sUrYpVzCY+sPx7pDaQCvsLCeeASNofyHLBWcVwSefakkPAfrU3oBdFoRu553wFQ48A==" saltValue="3BC6pbMCv1aG+Zb2FLPRxA==" spinCount="100000" sheet="1" objects="1" scenarios="1" formatCells="0" formatColumns="0" formatRows="0" deleteRows="0"/>
  <mergeCells count="567">
    <mergeCell ref="A45:I45"/>
    <mergeCell ref="A46:I49"/>
    <mergeCell ref="H50:I50"/>
    <mergeCell ref="F50:G50"/>
    <mergeCell ref="A50:E50"/>
    <mergeCell ref="A51:E53"/>
    <mergeCell ref="F51:G53"/>
    <mergeCell ref="H51:I53"/>
    <mergeCell ref="E32:I33"/>
    <mergeCell ref="C15:D17"/>
    <mergeCell ref="A13:B14"/>
    <mergeCell ref="A15:B17"/>
    <mergeCell ref="A3:B3"/>
    <mergeCell ref="A8:B9"/>
    <mergeCell ref="A10:B12"/>
    <mergeCell ref="C13:D14"/>
    <mergeCell ref="E13:F14"/>
    <mergeCell ref="G13:H14"/>
    <mergeCell ref="G10:H12"/>
    <mergeCell ref="E10:F12"/>
    <mergeCell ref="C10:D12"/>
    <mergeCell ref="E15:F17"/>
    <mergeCell ref="G15:H17"/>
    <mergeCell ref="C8:D9"/>
    <mergeCell ref="E8:F9"/>
    <mergeCell ref="G8:H9"/>
    <mergeCell ref="C4:I6"/>
    <mergeCell ref="C7:I7"/>
    <mergeCell ref="I8:I17"/>
    <mergeCell ref="A63:E65"/>
    <mergeCell ref="F63:G65"/>
    <mergeCell ref="H63:I65"/>
    <mergeCell ref="A87:B87"/>
    <mergeCell ref="C87:I87"/>
    <mergeCell ref="A69:I69"/>
    <mergeCell ref="A70:I85"/>
    <mergeCell ref="A1:I1"/>
    <mergeCell ref="A2:B2"/>
    <mergeCell ref="A4:B7"/>
    <mergeCell ref="C43:I44"/>
    <mergeCell ref="C40:I42"/>
    <mergeCell ref="C39:I39"/>
    <mergeCell ref="C34:I38"/>
    <mergeCell ref="C18:I31"/>
    <mergeCell ref="A18:B31"/>
    <mergeCell ref="A32:B33"/>
    <mergeCell ref="A34:B38"/>
    <mergeCell ref="A39:B39"/>
    <mergeCell ref="A40:B42"/>
    <mergeCell ref="A43:B44"/>
    <mergeCell ref="C2:I2"/>
    <mergeCell ref="C3:I3"/>
    <mergeCell ref="C32:D33"/>
    <mergeCell ref="C129:I129"/>
    <mergeCell ref="A130:B131"/>
    <mergeCell ref="C130:I131"/>
    <mergeCell ref="A132:B134"/>
    <mergeCell ref="C132:I134"/>
    <mergeCell ref="C135:I136"/>
    <mergeCell ref="A115:B116"/>
    <mergeCell ref="C115:I116"/>
    <mergeCell ref="C95:I95"/>
    <mergeCell ref="A105:B106"/>
    <mergeCell ref="A107:B108"/>
    <mergeCell ref="A109:B110"/>
    <mergeCell ref="A111:B112"/>
    <mergeCell ref="A113:B114"/>
    <mergeCell ref="C105:I106"/>
    <mergeCell ref="C107:I108"/>
    <mergeCell ref="C109:I110"/>
    <mergeCell ref="C111:I112"/>
    <mergeCell ref="C113:I114"/>
    <mergeCell ref="C99:I100"/>
    <mergeCell ref="A99:B100"/>
    <mergeCell ref="C101:I102"/>
    <mergeCell ref="A101:B102"/>
    <mergeCell ref="C103:I103"/>
    <mergeCell ref="A143:B144"/>
    <mergeCell ref="C143:I144"/>
    <mergeCell ref="C145:I145"/>
    <mergeCell ref="C146:I146"/>
    <mergeCell ref="A147:B148"/>
    <mergeCell ref="C147:I148"/>
    <mergeCell ref="C137:I137"/>
    <mergeCell ref="C138:I138"/>
    <mergeCell ref="C139:I140"/>
    <mergeCell ref="A141:B142"/>
    <mergeCell ref="C141:I142"/>
    <mergeCell ref="A165:B166"/>
    <mergeCell ref="C165:I166"/>
    <mergeCell ref="A167:B168"/>
    <mergeCell ref="C167:I168"/>
    <mergeCell ref="A169:B169"/>
    <mergeCell ref="C169:I169"/>
    <mergeCell ref="A149:B150"/>
    <mergeCell ref="C149:I150"/>
    <mergeCell ref="A151:B152"/>
    <mergeCell ref="C151:I152"/>
    <mergeCell ref="A153:B154"/>
    <mergeCell ref="C153:I154"/>
    <mergeCell ref="A155:B156"/>
    <mergeCell ref="C155:I156"/>
    <mergeCell ref="A157:B158"/>
    <mergeCell ref="C157:I158"/>
    <mergeCell ref="A159:B160"/>
    <mergeCell ref="C159:I160"/>
    <mergeCell ref="A161:B162"/>
    <mergeCell ref="C161:I162"/>
    <mergeCell ref="A163:B164"/>
    <mergeCell ref="C163:I164"/>
    <mergeCell ref="A209:B210"/>
    <mergeCell ref="C209:I210"/>
    <mergeCell ref="A211:B211"/>
    <mergeCell ref="C211:I211"/>
    <mergeCell ref="A212:B212"/>
    <mergeCell ref="C212:I212"/>
    <mergeCell ref="A185:B186"/>
    <mergeCell ref="C185:I186"/>
    <mergeCell ref="C187:I187"/>
    <mergeCell ref="C188:I188"/>
    <mergeCell ref="A189:B190"/>
    <mergeCell ref="C189:I190"/>
    <mergeCell ref="A197:B198"/>
    <mergeCell ref="C197:I198"/>
    <mergeCell ref="A199:B200"/>
    <mergeCell ref="C199:I200"/>
    <mergeCell ref="A191:B192"/>
    <mergeCell ref="C191:I192"/>
    <mergeCell ref="A193:B194"/>
    <mergeCell ref="C193:I194"/>
    <mergeCell ref="A195:B196"/>
    <mergeCell ref="C195:I196"/>
    <mergeCell ref="C221:I221"/>
    <mergeCell ref="C222:I222"/>
    <mergeCell ref="C223:I224"/>
    <mergeCell ref="A225:B226"/>
    <mergeCell ref="C225:I226"/>
    <mergeCell ref="C213:I213"/>
    <mergeCell ref="A214:B215"/>
    <mergeCell ref="C214:I215"/>
    <mergeCell ref="A216:B218"/>
    <mergeCell ref="C216:I218"/>
    <mergeCell ref="C219:I220"/>
    <mergeCell ref="A233:B234"/>
    <mergeCell ref="C233:I234"/>
    <mergeCell ref="A235:B236"/>
    <mergeCell ref="C235:I236"/>
    <mergeCell ref="A237:B238"/>
    <mergeCell ref="C237:I238"/>
    <mergeCell ref="A227:B228"/>
    <mergeCell ref="C227:I228"/>
    <mergeCell ref="C229:I229"/>
    <mergeCell ref="C230:I230"/>
    <mergeCell ref="A231:B232"/>
    <mergeCell ref="C231:I232"/>
    <mergeCell ref="C255:I255"/>
    <mergeCell ref="A256:B257"/>
    <mergeCell ref="C256:I257"/>
    <mergeCell ref="A258:B260"/>
    <mergeCell ref="C258:I260"/>
    <mergeCell ref="C261:I262"/>
    <mergeCell ref="A239:B240"/>
    <mergeCell ref="C239:I240"/>
    <mergeCell ref="A241:B242"/>
    <mergeCell ref="C241:I242"/>
    <mergeCell ref="A243:B244"/>
    <mergeCell ref="C243:I244"/>
    <mergeCell ref="A245:B246"/>
    <mergeCell ref="C245:I246"/>
    <mergeCell ref="A247:B248"/>
    <mergeCell ref="C247:I248"/>
    <mergeCell ref="A249:B250"/>
    <mergeCell ref="C249:I250"/>
    <mergeCell ref="A251:B252"/>
    <mergeCell ref="C251:I252"/>
    <mergeCell ref="A253:B253"/>
    <mergeCell ref="C253:I253"/>
    <mergeCell ref="A254:B254"/>
    <mergeCell ref="C254:I254"/>
    <mergeCell ref="A269:B270"/>
    <mergeCell ref="C269:I270"/>
    <mergeCell ref="C271:I271"/>
    <mergeCell ref="C272:I272"/>
    <mergeCell ref="A273:B274"/>
    <mergeCell ref="C273:I274"/>
    <mergeCell ref="C263:I263"/>
    <mergeCell ref="C264:I264"/>
    <mergeCell ref="C265:I266"/>
    <mergeCell ref="A267:B268"/>
    <mergeCell ref="C267:I268"/>
    <mergeCell ref="A277:B278"/>
    <mergeCell ref="C277:I278"/>
    <mergeCell ref="A279:B280"/>
    <mergeCell ref="C279:I280"/>
    <mergeCell ref="A293:B294"/>
    <mergeCell ref="C293:I294"/>
    <mergeCell ref="A295:B295"/>
    <mergeCell ref="C295:I295"/>
    <mergeCell ref="A296:B296"/>
    <mergeCell ref="C296:I296"/>
    <mergeCell ref="A285:B286"/>
    <mergeCell ref="C285:I286"/>
    <mergeCell ref="A287:B288"/>
    <mergeCell ref="C287:I288"/>
    <mergeCell ref="A289:B290"/>
    <mergeCell ref="C289:I290"/>
    <mergeCell ref="A291:B292"/>
    <mergeCell ref="C291:I292"/>
    <mergeCell ref="A281:B282"/>
    <mergeCell ref="C281:I282"/>
    <mergeCell ref="A283:B284"/>
    <mergeCell ref="C283:I284"/>
    <mergeCell ref="C305:I305"/>
    <mergeCell ref="C306:I306"/>
    <mergeCell ref="C307:I308"/>
    <mergeCell ref="A309:B310"/>
    <mergeCell ref="C309:I310"/>
    <mergeCell ref="C297:I297"/>
    <mergeCell ref="A298:B299"/>
    <mergeCell ref="C298:I299"/>
    <mergeCell ref="A300:B302"/>
    <mergeCell ref="C300:I302"/>
    <mergeCell ref="C303:I304"/>
    <mergeCell ref="A317:B318"/>
    <mergeCell ref="C317:I318"/>
    <mergeCell ref="A319:B320"/>
    <mergeCell ref="C319:I320"/>
    <mergeCell ref="A321:B322"/>
    <mergeCell ref="C321:I322"/>
    <mergeCell ref="A311:B312"/>
    <mergeCell ref="C311:I312"/>
    <mergeCell ref="C313:I313"/>
    <mergeCell ref="C314:I314"/>
    <mergeCell ref="A315:B316"/>
    <mergeCell ref="C315:I316"/>
    <mergeCell ref="A339:I339"/>
    <mergeCell ref="A340:I342"/>
    <mergeCell ref="F344:F346"/>
    <mergeCell ref="A344:B346"/>
    <mergeCell ref="C344:D346"/>
    <mergeCell ref="A323:B324"/>
    <mergeCell ref="C323:I324"/>
    <mergeCell ref="A325:B326"/>
    <mergeCell ref="C325:I326"/>
    <mergeCell ref="A343:I343"/>
    <mergeCell ref="A327:B328"/>
    <mergeCell ref="C327:I328"/>
    <mergeCell ref="A329:B330"/>
    <mergeCell ref="C329:I330"/>
    <mergeCell ref="A331:B332"/>
    <mergeCell ref="C331:I332"/>
    <mergeCell ref="A333:B334"/>
    <mergeCell ref="C333:I334"/>
    <mergeCell ref="A335:B336"/>
    <mergeCell ref="C335:I336"/>
    <mergeCell ref="A337:B337"/>
    <mergeCell ref="C337:I337"/>
    <mergeCell ref="A354:B360"/>
    <mergeCell ref="C354:D360"/>
    <mergeCell ref="E354:E360"/>
    <mergeCell ref="F354:F360"/>
    <mergeCell ref="G354:G360"/>
    <mergeCell ref="H354:I360"/>
    <mergeCell ref="E344:E346"/>
    <mergeCell ref="G344:G346"/>
    <mergeCell ref="H344:I346"/>
    <mergeCell ref="A347:B353"/>
    <mergeCell ref="C347:D353"/>
    <mergeCell ref="E347:E353"/>
    <mergeCell ref="F347:F353"/>
    <mergeCell ref="G347:G353"/>
    <mergeCell ref="H347:I353"/>
    <mergeCell ref="A368:B374"/>
    <mergeCell ref="C368:D374"/>
    <mergeCell ref="E368:E374"/>
    <mergeCell ref="F368:F374"/>
    <mergeCell ref="G368:G374"/>
    <mergeCell ref="H368:I374"/>
    <mergeCell ref="A361:B367"/>
    <mergeCell ref="C361:D367"/>
    <mergeCell ref="E361:E367"/>
    <mergeCell ref="F361:F367"/>
    <mergeCell ref="G361:G367"/>
    <mergeCell ref="H361:I367"/>
    <mergeCell ref="E440:E446"/>
    <mergeCell ref="F440:F446"/>
    <mergeCell ref="G390:G396"/>
    <mergeCell ref="H390:I396"/>
    <mergeCell ref="A382:I382"/>
    <mergeCell ref="A383:I385"/>
    <mergeCell ref="A375:B381"/>
    <mergeCell ref="C375:D381"/>
    <mergeCell ref="E375:E381"/>
    <mergeCell ref="F375:F381"/>
    <mergeCell ref="G375:G381"/>
    <mergeCell ref="H375:I381"/>
    <mergeCell ref="F433:F439"/>
    <mergeCell ref="G433:G439"/>
    <mergeCell ref="H433:I439"/>
    <mergeCell ref="A418:B424"/>
    <mergeCell ref="C418:D424"/>
    <mergeCell ref="A411:B417"/>
    <mergeCell ref="C411:D417"/>
    <mergeCell ref="E411:E417"/>
    <mergeCell ref="F411:F417"/>
    <mergeCell ref="G411:G417"/>
    <mergeCell ref="H411:I417"/>
    <mergeCell ref="A425:I425"/>
    <mergeCell ref="A426:I428"/>
    <mergeCell ref="A429:I429"/>
    <mergeCell ref="A430:B432"/>
    <mergeCell ref="C430:D432"/>
    <mergeCell ref="E430:E432"/>
    <mergeCell ref="F430:F432"/>
    <mergeCell ref="G430:G432"/>
    <mergeCell ref="H430:I432"/>
    <mergeCell ref="G397:G403"/>
    <mergeCell ref="H397:I403"/>
    <mergeCell ref="A404:B410"/>
    <mergeCell ref="C404:D410"/>
    <mergeCell ref="E404:E410"/>
    <mergeCell ref="F404:F410"/>
    <mergeCell ref="G404:G410"/>
    <mergeCell ref="H404:I410"/>
    <mergeCell ref="A386:I386"/>
    <mergeCell ref="A387:B389"/>
    <mergeCell ref="C387:D389"/>
    <mergeCell ref="E387:E389"/>
    <mergeCell ref="F387:F389"/>
    <mergeCell ref="G387:G389"/>
    <mergeCell ref="H387:I389"/>
    <mergeCell ref="A397:B403"/>
    <mergeCell ref="C397:D403"/>
    <mergeCell ref="E397:E403"/>
    <mergeCell ref="F397:F403"/>
    <mergeCell ref="A390:B396"/>
    <mergeCell ref="C390:D396"/>
    <mergeCell ref="E390:E396"/>
    <mergeCell ref="F390:F396"/>
    <mergeCell ref="A497:B503"/>
    <mergeCell ref="C497:D503"/>
    <mergeCell ref="A476:B482"/>
    <mergeCell ref="A440:B446"/>
    <mergeCell ref="C440:D446"/>
    <mergeCell ref="E418:E424"/>
    <mergeCell ref="F418:F424"/>
    <mergeCell ref="G418:G424"/>
    <mergeCell ref="H418:I424"/>
    <mergeCell ref="E497:E503"/>
    <mergeCell ref="F497:F503"/>
    <mergeCell ref="G497:G503"/>
    <mergeCell ref="H497:I503"/>
    <mergeCell ref="A483:B489"/>
    <mergeCell ref="C483:D489"/>
    <mergeCell ref="E483:E489"/>
    <mergeCell ref="F483:F489"/>
    <mergeCell ref="C476:D482"/>
    <mergeCell ref="E476:E482"/>
    <mergeCell ref="F476:F482"/>
    <mergeCell ref="G476:G482"/>
    <mergeCell ref="A472:I472"/>
    <mergeCell ref="H476:I482"/>
    <mergeCell ref="A461:B467"/>
    <mergeCell ref="G440:G446"/>
    <mergeCell ref="H440:I446"/>
    <mergeCell ref="A433:B439"/>
    <mergeCell ref="C433:D439"/>
    <mergeCell ref="E433:E439"/>
    <mergeCell ref="G483:G489"/>
    <mergeCell ref="H483:I489"/>
    <mergeCell ref="C461:D467"/>
    <mergeCell ref="E461:E467"/>
    <mergeCell ref="F461:F467"/>
    <mergeCell ref="G461:G467"/>
    <mergeCell ref="H461:I467"/>
    <mergeCell ref="A447:B453"/>
    <mergeCell ref="C447:D453"/>
    <mergeCell ref="E447:E453"/>
    <mergeCell ref="F447:F453"/>
    <mergeCell ref="G447:G453"/>
    <mergeCell ref="H447:I453"/>
    <mergeCell ref="A454:B460"/>
    <mergeCell ref="C454:D460"/>
    <mergeCell ref="E454:E460"/>
    <mergeCell ref="F454:F460"/>
    <mergeCell ref="G454:G460"/>
    <mergeCell ref="H454:I460"/>
    <mergeCell ref="A490:B496"/>
    <mergeCell ref="C490:D496"/>
    <mergeCell ref="E490:E496"/>
    <mergeCell ref="F490:F496"/>
    <mergeCell ref="G490:G496"/>
    <mergeCell ref="H490:I496"/>
    <mergeCell ref="A468:I468"/>
    <mergeCell ref="A469:I471"/>
    <mergeCell ref="A473:B475"/>
    <mergeCell ref="C473:D475"/>
    <mergeCell ref="E473:E475"/>
    <mergeCell ref="F473:F475"/>
    <mergeCell ref="G473:G475"/>
    <mergeCell ref="H473:I475"/>
    <mergeCell ref="H516:I518"/>
    <mergeCell ref="A519:B525"/>
    <mergeCell ref="C519:D525"/>
    <mergeCell ref="E519:E525"/>
    <mergeCell ref="F519:F525"/>
    <mergeCell ref="G519:G525"/>
    <mergeCell ref="H519:I525"/>
    <mergeCell ref="G504:G510"/>
    <mergeCell ref="H504:I510"/>
    <mergeCell ref="A511:I511"/>
    <mergeCell ref="A512:I514"/>
    <mergeCell ref="A515:I515"/>
    <mergeCell ref="A516:B518"/>
    <mergeCell ref="C516:D518"/>
    <mergeCell ref="E516:E518"/>
    <mergeCell ref="F516:F518"/>
    <mergeCell ref="G516:G518"/>
    <mergeCell ref="A504:B510"/>
    <mergeCell ref="C504:D510"/>
    <mergeCell ref="E504:E510"/>
    <mergeCell ref="F504:F510"/>
    <mergeCell ref="A533:B539"/>
    <mergeCell ref="C533:D539"/>
    <mergeCell ref="E533:E539"/>
    <mergeCell ref="F533:F539"/>
    <mergeCell ref="G533:G539"/>
    <mergeCell ref="H533:I539"/>
    <mergeCell ref="A526:B532"/>
    <mergeCell ref="C526:D532"/>
    <mergeCell ref="E526:E532"/>
    <mergeCell ref="F526:F532"/>
    <mergeCell ref="G526:G532"/>
    <mergeCell ref="H526:I532"/>
    <mergeCell ref="A547:B553"/>
    <mergeCell ref="C547:D553"/>
    <mergeCell ref="E547:E553"/>
    <mergeCell ref="F547:F553"/>
    <mergeCell ref="G547:G553"/>
    <mergeCell ref="H547:I553"/>
    <mergeCell ref="A540:B546"/>
    <mergeCell ref="C540:D546"/>
    <mergeCell ref="E540:E546"/>
    <mergeCell ref="F540:F546"/>
    <mergeCell ref="G540:G546"/>
    <mergeCell ref="H540:I546"/>
    <mergeCell ref="A562:B568"/>
    <mergeCell ref="C562:D568"/>
    <mergeCell ref="E562:E568"/>
    <mergeCell ref="F562:F568"/>
    <mergeCell ref="G562:G568"/>
    <mergeCell ref="H562:I568"/>
    <mergeCell ref="A554:I554"/>
    <mergeCell ref="A555:I557"/>
    <mergeCell ref="A558:I558"/>
    <mergeCell ref="A559:B561"/>
    <mergeCell ref="C559:D561"/>
    <mergeCell ref="E559:E561"/>
    <mergeCell ref="F559:F561"/>
    <mergeCell ref="G559:G561"/>
    <mergeCell ref="H559:I561"/>
    <mergeCell ref="A576:B582"/>
    <mergeCell ref="C576:D582"/>
    <mergeCell ref="E576:E582"/>
    <mergeCell ref="F576:F582"/>
    <mergeCell ref="G576:G582"/>
    <mergeCell ref="H576:I582"/>
    <mergeCell ref="A569:B575"/>
    <mergeCell ref="C569:D575"/>
    <mergeCell ref="E569:E575"/>
    <mergeCell ref="F569:F575"/>
    <mergeCell ref="G569:G575"/>
    <mergeCell ref="H569:I575"/>
    <mergeCell ref="A590:B596"/>
    <mergeCell ref="C590:D596"/>
    <mergeCell ref="E590:E596"/>
    <mergeCell ref="F590:F596"/>
    <mergeCell ref="G590:G596"/>
    <mergeCell ref="H590:I596"/>
    <mergeCell ref="A583:B589"/>
    <mergeCell ref="C583:D589"/>
    <mergeCell ref="E583:E589"/>
    <mergeCell ref="F583:F589"/>
    <mergeCell ref="G583:G589"/>
    <mergeCell ref="H583:I589"/>
    <mergeCell ref="A54:E56"/>
    <mergeCell ref="F54:G56"/>
    <mergeCell ref="H54:I56"/>
    <mergeCell ref="A57:E59"/>
    <mergeCell ref="F57:G59"/>
    <mergeCell ref="H57:I59"/>
    <mergeCell ref="C125:I126"/>
    <mergeCell ref="A119:B120"/>
    <mergeCell ref="A121:B122"/>
    <mergeCell ref="A123:B124"/>
    <mergeCell ref="A125:B126"/>
    <mergeCell ref="A97:B98"/>
    <mergeCell ref="A103:B104"/>
    <mergeCell ref="A93:B96"/>
    <mergeCell ref="A88:B89"/>
    <mergeCell ref="A90:B92"/>
    <mergeCell ref="C88:I89"/>
    <mergeCell ref="C90:I92"/>
    <mergeCell ref="A66:E68"/>
    <mergeCell ref="F66:G68"/>
    <mergeCell ref="H66:I68"/>
    <mergeCell ref="A60:E62"/>
    <mergeCell ref="F60:G62"/>
    <mergeCell ref="H60:I62"/>
    <mergeCell ref="A128:B128"/>
    <mergeCell ref="A127:B127"/>
    <mergeCell ref="C127:I127"/>
    <mergeCell ref="C128:I128"/>
    <mergeCell ref="C93:I94"/>
    <mergeCell ref="C96:I96"/>
    <mergeCell ref="C97:I98"/>
    <mergeCell ref="A117:B118"/>
    <mergeCell ref="C117:I118"/>
    <mergeCell ref="C119:I120"/>
    <mergeCell ref="C121:I122"/>
    <mergeCell ref="C123:I124"/>
    <mergeCell ref="C104:I104"/>
    <mergeCell ref="A170:B170"/>
    <mergeCell ref="C170:I170"/>
    <mergeCell ref="A201:B202"/>
    <mergeCell ref="C201:I202"/>
    <mergeCell ref="A203:B204"/>
    <mergeCell ref="C203:I204"/>
    <mergeCell ref="A205:B206"/>
    <mergeCell ref="C205:I206"/>
    <mergeCell ref="A207:B208"/>
    <mergeCell ref="C207:I208"/>
    <mergeCell ref="C179:I179"/>
    <mergeCell ref="C180:I180"/>
    <mergeCell ref="C181:I182"/>
    <mergeCell ref="A183:B184"/>
    <mergeCell ref="C183:I184"/>
    <mergeCell ref="C171:I171"/>
    <mergeCell ref="A172:B173"/>
    <mergeCell ref="C172:I173"/>
    <mergeCell ref="A174:B176"/>
    <mergeCell ref="C174:I176"/>
    <mergeCell ref="C177:I178"/>
    <mergeCell ref="A275:B276"/>
    <mergeCell ref="C275:I276"/>
    <mergeCell ref="A338:B338"/>
    <mergeCell ref="C338:I338"/>
    <mergeCell ref="A145:B146"/>
    <mergeCell ref="A135:B138"/>
    <mergeCell ref="A139:B140"/>
    <mergeCell ref="A129:B129"/>
    <mergeCell ref="A177:B180"/>
    <mergeCell ref="A171:B171"/>
    <mergeCell ref="A181:B182"/>
    <mergeCell ref="A187:B188"/>
    <mergeCell ref="A213:B213"/>
    <mergeCell ref="A219:B222"/>
    <mergeCell ref="A223:B224"/>
    <mergeCell ref="A229:B230"/>
    <mergeCell ref="A255:B255"/>
    <mergeCell ref="A261:B264"/>
    <mergeCell ref="A265:B266"/>
    <mergeCell ref="A271:B272"/>
    <mergeCell ref="A297:B297"/>
    <mergeCell ref="A303:B306"/>
    <mergeCell ref="A307:B308"/>
    <mergeCell ref="A313:B314"/>
  </mergeCells>
  <phoneticPr fontId="25" type="noConversion"/>
  <pageMargins left="0.7" right="0.7" top="0.55000000000000004" bottom="0.5" header="0.3" footer="0.3"/>
  <pageSetup orientation="portrait" r:id="rId1"/>
  <headerFooter>
    <oddHeader>&amp;L&amp;"Times New Roman,Regular"After-Action Report&amp;R&amp;KFF0000(Jurisdiction)</oddHeader>
    <oddFooter>&amp;C&amp;"Times New Roman,Regular"&amp;P</oddFooter>
  </headerFooter>
  <rowBreaks count="12" manualBreakCount="12">
    <brk id="86" max="16383" man="1"/>
    <brk id="128" max="16383" man="1"/>
    <brk id="170" max="16383" man="1"/>
    <brk id="212" max="16383" man="1"/>
    <brk id="254" max="16383" man="1"/>
    <brk id="296" max="16383" man="1"/>
    <brk id="338" max="16383" man="1"/>
    <brk id="381" max="16383" man="1"/>
    <brk id="424" max="16383" man="1"/>
    <brk id="467" max="16383" man="1"/>
    <brk id="510" max="16383" man="1"/>
    <brk id="5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D1755-A6F8-4047-A833-2E3B43A9E79A}">
  <sheetPr>
    <tabColor theme="9" tint="0.39997558519241921"/>
  </sheetPr>
  <dimension ref="B1:C61"/>
  <sheetViews>
    <sheetView workbookViewId="0">
      <selection activeCell="C6" sqref="C6"/>
    </sheetView>
  </sheetViews>
  <sheetFormatPr defaultRowHeight="15"/>
  <cols>
    <col min="2" max="2" width="17.85546875" style="57" customWidth="1"/>
    <col min="3" max="3" width="75.140625" style="57" customWidth="1"/>
  </cols>
  <sheetData>
    <row r="1" spans="2:3" ht="15.75" thickBot="1"/>
    <row r="2" spans="2:3" ht="27.75">
      <c r="B2" s="267" t="s">
        <v>216</v>
      </c>
      <c r="C2" s="268"/>
    </row>
    <row r="3" spans="2:3" ht="56.25" customHeight="1">
      <c r="B3" s="271" t="s">
        <v>489</v>
      </c>
      <c r="C3" s="272"/>
    </row>
    <row r="4" spans="2:3" ht="15.75">
      <c r="B4" s="58" t="s">
        <v>3</v>
      </c>
      <c r="C4" s="59" t="s">
        <v>13</v>
      </c>
    </row>
    <row r="5" spans="2:3" ht="79.5" customHeight="1">
      <c r="B5" s="60" t="s">
        <v>217</v>
      </c>
      <c r="C5" s="61" t="s">
        <v>215</v>
      </c>
    </row>
    <row r="6" spans="2:3" ht="126.75" customHeight="1">
      <c r="B6" s="60" t="s">
        <v>218</v>
      </c>
      <c r="C6" s="61" t="s">
        <v>490</v>
      </c>
    </row>
    <row r="7" spans="2:3" ht="45">
      <c r="B7" s="60" t="s">
        <v>244</v>
      </c>
      <c r="C7" s="61" t="s">
        <v>219</v>
      </c>
    </row>
    <row r="8" spans="2:3" ht="51.75" customHeight="1">
      <c r="B8" s="60" t="s">
        <v>221</v>
      </c>
      <c r="C8" s="61" t="s">
        <v>220</v>
      </c>
    </row>
    <row r="9" spans="2:3" ht="67.5" customHeight="1" thickBot="1">
      <c r="B9" s="62" t="s">
        <v>222</v>
      </c>
      <c r="C9" s="63" t="s">
        <v>491</v>
      </c>
    </row>
    <row r="10" spans="2:3" ht="15.75" thickBot="1"/>
    <row r="11" spans="2:3" ht="27.75">
      <c r="B11" s="269" t="s">
        <v>223</v>
      </c>
      <c r="C11" s="270"/>
    </row>
    <row r="12" spans="2:3" ht="45">
      <c r="B12" s="60" t="s">
        <v>224</v>
      </c>
      <c r="C12" s="61" t="s">
        <v>492</v>
      </c>
    </row>
    <row r="13" spans="2:3" ht="45">
      <c r="B13" s="60" t="s">
        <v>225</v>
      </c>
      <c r="C13" s="61" t="s">
        <v>229</v>
      </c>
    </row>
    <row r="14" spans="2:3" ht="30">
      <c r="B14" s="60" t="s">
        <v>226</v>
      </c>
      <c r="C14" s="61" t="s">
        <v>493</v>
      </c>
    </row>
    <row r="15" spans="2:3" ht="30">
      <c r="B15" s="60" t="s">
        <v>227</v>
      </c>
      <c r="C15" s="61" t="s">
        <v>567</v>
      </c>
    </row>
    <row r="16" spans="2:3" ht="30.75" thickBot="1">
      <c r="B16" s="62" t="s">
        <v>228</v>
      </c>
      <c r="C16" s="63" t="s">
        <v>494</v>
      </c>
    </row>
    <row r="17" spans="2:3" ht="15.75" thickBot="1"/>
    <row r="18" spans="2:3" ht="27.75">
      <c r="B18" s="267" t="s">
        <v>568</v>
      </c>
      <c r="C18" s="268"/>
    </row>
    <row r="19" spans="2:3" ht="73.5" customHeight="1">
      <c r="B19" s="271" t="s">
        <v>230</v>
      </c>
      <c r="C19" s="272"/>
    </row>
    <row r="20" spans="2:3" ht="15.75">
      <c r="B20" s="58" t="s">
        <v>3</v>
      </c>
      <c r="C20" s="59" t="s">
        <v>4</v>
      </c>
    </row>
    <row r="21" spans="2:3" ht="39" customHeight="1">
      <c r="B21" s="60" t="s">
        <v>232</v>
      </c>
      <c r="C21" s="61" t="s">
        <v>231</v>
      </c>
    </row>
    <row r="22" spans="2:3" ht="195">
      <c r="B22" s="60" t="s">
        <v>233</v>
      </c>
      <c r="C22" s="61" t="s">
        <v>501</v>
      </c>
    </row>
    <row r="23" spans="2:3" ht="30">
      <c r="B23" s="60" t="s">
        <v>234</v>
      </c>
      <c r="C23" s="61" t="s">
        <v>495</v>
      </c>
    </row>
    <row r="24" spans="2:3" ht="75">
      <c r="B24" s="60" t="s">
        <v>235</v>
      </c>
      <c r="C24" s="61" t="s">
        <v>237</v>
      </c>
    </row>
    <row r="25" spans="2:3" ht="30.75" thickBot="1">
      <c r="B25" s="64" t="s">
        <v>236</v>
      </c>
      <c r="C25" s="63" t="s">
        <v>243</v>
      </c>
    </row>
    <row r="26" spans="2:3" ht="15.75" thickBot="1">
      <c r="B26" s="65"/>
      <c r="C26" s="66"/>
    </row>
    <row r="27" spans="2:3" ht="27.75">
      <c r="B27" s="267" t="s">
        <v>242</v>
      </c>
      <c r="C27" s="268"/>
    </row>
    <row r="28" spans="2:3" ht="51" customHeight="1">
      <c r="B28" s="271" t="s">
        <v>496</v>
      </c>
      <c r="C28" s="272"/>
    </row>
    <row r="29" spans="2:3" ht="15.75">
      <c r="B29" s="58" t="s">
        <v>3</v>
      </c>
      <c r="C29" s="59" t="s">
        <v>4</v>
      </c>
    </row>
    <row r="30" spans="2:3" ht="38.25" customHeight="1">
      <c r="B30" s="60" t="s">
        <v>232</v>
      </c>
      <c r="C30" s="61" t="s">
        <v>238</v>
      </c>
    </row>
    <row r="31" spans="2:3" ht="261" customHeight="1">
      <c r="B31" s="60" t="s">
        <v>233</v>
      </c>
      <c r="C31" s="61" t="s">
        <v>497</v>
      </c>
    </row>
    <row r="32" spans="2:3" ht="157.5" customHeight="1">
      <c r="B32" s="60" t="s">
        <v>234</v>
      </c>
      <c r="C32" s="61" t="s">
        <v>245</v>
      </c>
    </row>
    <row r="33" spans="2:3" ht="232.5" customHeight="1">
      <c r="B33" s="60" t="s">
        <v>235</v>
      </c>
      <c r="C33" s="61" t="s">
        <v>498</v>
      </c>
    </row>
    <row r="34" spans="2:3" ht="84" customHeight="1" thickBot="1">
      <c r="B34" s="62" t="s">
        <v>236</v>
      </c>
      <c r="C34" s="63" t="s">
        <v>570</v>
      </c>
    </row>
    <row r="35" spans="2:3" ht="15.75" thickBot="1">
      <c r="B35" s="65"/>
      <c r="C35" s="66"/>
    </row>
    <row r="36" spans="2:3" ht="27.75">
      <c r="B36" s="267" t="s">
        <v>241</v>
      </c>
      <c r="C36" s="268"/>
    </row>
    <row r="37" spans="2:3" ht="15.75">
      <c r="B37" s="271" t="s">
        <v>246</v>
      </c>
      <c r="C37" s="272"/>
    </row>
    <row r="38" spans="2:3" ht="15.75">
      <c r="B38" s="58" t="s">
        <v>3</v>
      </c>
      <c r="C38" s="59" t="s">
        <v>4</v>
      </c>
    </row>
    <row r="39" spans="2:3" ht="51.75" customHeight="1">
      <c r="B39" s="60" t="s">
        <v>232</v>
      </c>
      <c r="C39" s="61" t="s">
        <v>247</v>
      </c>
    </row>
    <row r="40" spans="2:3" ht="142.5" customHeight="1">
      <c r="B40" s="60" t="s">
        <v>233</v>
      </c>
      <c r="C40" s="61" t="s">
        <v>571</v>
      </c>
    </row>
    <row r="41" spans="2:3" ht="142.5" customHeight="1">
      <c r="B41" s="60" t="s">
        <v>234</v>
      </c>
      <c r="C41" s="61" t="s">
        <v>499</v>
      </c>
    </row>
    <row r="42" spans="2:3" ht="129" customHeight="1">
      <c r="B42" s="60" t="s">
        <v>235</v>
      </c>
      <c r="C42" s="61" t="s">
        <v>248</v>
      </c>
    </row>
    <row r="43" spans="2:3" ht="82.5" customHeight="1" thickBot="1">
      <c r="B43" s="62" t="s">
        <v>236</v>
      </c>
      <c r="C43" s="63" t="s">
        <v>249</v>
      </c>
    </row>
    <row r="44" spans="2:3" ht="15.75" thickBot="1">
      <c r="B44" s="65"/>
      <c r="C44" s="66"/>
    </row>
    <row r="45" spans="2:3" ht="27.75">
      <c r="B45" s="267" t="s">
        <v>572</v>
      </c>
      <c r="C45" s="268"/>
    </row>
    <row r="46" spans="2:3" ht="32.25" customHeight="1">
      <c r="B46" s="271" t="s">
        <v>239</v>
      </c>
      <c r="C46" s="272"/>
    </row>
    <row r="47" spans="2:3" ht="15.75">
      <c r="B47" s="58" t="s">
        <v>3</v>
      </c>
      <c r="C47" s="59" t="s">
        <v>4</v>
      </c>
    </row>
    <row r="48" spans="2:3" ht="68.25" customHeight="1">
      <c r="B48" s="60" t="s">
        <v>232</v>
      </c>
      <c r="C48" s="61" t="s">
        <v>250</v>
      </c>
    </row>
    <row r="49" spans="2:3" ht="69" customHeight="1">
      <c r="B49" s="60" t="s">
        <v>233</v>
      </c>
      <c r="C49" s="61" t="s">
        <v>500</v>
      </c>
    </row>
    <row r="50" spans="2:3" ht="81.75" customHeight="1">
      <c r="B50" s="60" t="s">
        <v>234</v>
      </c>
      <c r="C50" s="61" t="s">
        <v>574</v>
      </c>
    </row>
    <row r="51" spans="2:3" ht="66" customHeight="1">
      <c r="B51" s="60" t="s">
        <v>235</v>
      </c>
      <c r="C51" s="61" t="s">
        <v>240</v>
      </c>
    </row>
    <row r="52" spans="2:3" ht="83.25" customHeight="1" thickBot="1">
      <c r="B52" s="62" t="s">
        <v>236</v>
      </c>
      <c r="C52" s="63" t="s">
        <v>575</v>
      </c>
    </row>
    <row r="53" spans="2:3" ht="15.75" thickBot="1"/>
    <row r="54" spans="2:3" ht="27.75">
      <c r="B54" s="267" t="s">
        <v>107</v>
      </c>
      <c r="C54" s="268"/>
    </row>
    <row r="55" spans="2:3" ht="35.25" customHeight="1">
      <c r="B55" s="271" t="s">
        <v>251</v>
      </c>
      <c r="C55" s="272"/>
    </row>
    <row r="56" spans="2:3" ht="15.75">
      <c r="B56" s="58" t="s">
        <v>3</v>
      </c>
      <c r="C56" s="59" t="s">
        <v>4</v>
      </c>
    </row>
    <row r="57" spans="2:3" ht="85.5" customHeight="1">
      <c r="B57" s="60" t="s">
        <v>232</v>
      </c>
      <c r="C57" s="61" t="s">
        <v>252</v>
      </c>
    </row>
    <row r="58" spans="2:3" ht="129.75" customHeight="1">
      <c r="B58" s="60" t="s">
        <v>233</v>
      </c>
      <c r="C58" s="61" t="s">
        <v>576</v>
      </c>
    </row>
    <row r="59" spans="2:3" ht="115.5" customHeight="1">
      <c r="B59" s="60" t="s">
        <v>234</v>
      </c>
      <c r="C59" s="61" t="s">
        <v>577</v>
      </c>
    </row>
    <row r="60" spans="2:3" ht="84" customHeight="1">
      <c r="B60" s="60" t="s">
        <v>235</v>
      </c>
      <c r="C60" s="61" t="s">
        <v>578</v>
      </c>
    </row>
    <row r="61" spans="2:3" ht="99.75" customHeight="1" thickBot="1">
      <c r="B61" s="62" t="s">
        <v>236</v>
      </c>
      <c r="C61" s="63" t="s">
        <v>579</v>
      </c>
    </row>
  </sheetData>
  <sheetProtection algorithmName="SHA-512" hashValue="M44Ycv+QSWAHy11FAS+ZERkmtFQUN/j+XmGNOAoEUxkDEPvxf9VF/megdv6woVSJfsEo2DA8deNonaPbm7Avqg==" saltValue="J4Vy/vSq/UwPM1R4EWP+QQ==" spinCount="100000" sheet="1" objects="1" scenarios="1"/>
  <mergeCells count="13">
    <mergeCell ref="B2:C2"/>
    <mergeCell ref="B11:C11"/>
    <mergeCell ref="B18:C18"/>
    <mergeCell ref="B55:C55"/>
    <mergeCell ref="B19:C19"/>
    <mergeCell ref="B27:C27"/>
    <mergeCell ref="B28:C28"/>
    <mergeCell ref="B3:C3"/>
    <mergeCell ref="B36:C36"/>
    <mergeCell ref="B37:C37"/>
    <mergeCell ref="B45:C45"/>
    <mergeCell ref="B46:C46"/>
    <mergeCell ref="B54:C5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061E-4C51-4ECC-9513-EF0E88100AD4}">
  <dimension ref="A1:AM40"/>
  <sheetViews>
    <sheetView workbookViewId="0">
      <selection activeCell="AJ6" sqref="AJ6"/>
    </sheetView>
  </sheetViews>
  <sheetFormatPr defaultRowHeight="15"/>
  <cols>
    <col min="1" max="1" width="13.5703125" style="164" bestFit="1" customWidth="1"/>
    <col min="2" max="2" width="51.42578125" style="164" bestFit="1" customWidth="1"/>
    <col min="3" max="3" width="33.85546875" style="164" bestFit="1" customWidth="1"/>
    <col min="4" max="4" width="51.42578125" style="164" bestFit="1" customWidth="1"/>
    <col min="5" max="6" width="54" style="164" bestFit="1" customWidth="1"/>
    <col min="7" max="7" width="29.85546875" style="164" customWidth="1"/>
    <col min="8" max="8" width="9.140625" style="164"/>
    <col min="9" max="9" width="40" style="164" customWidth="1"/>
    <col min="10" max="10" width="19" style="164" customWidth="1"/>
    <col min="11" max="11" width="9.140625" style="164"/>
    <col min="12" max="12" width="10" style="164" bestFit="1" customWidth="1"/>
    <col min="13" max="13" width="9.140625" style="164"/>
    <col min="14" max="14" width="66.42578125" style="164" customWidth="1"/>
    <col min="15" max="15" width="255.5703125" style="164" customWidth="1"/>
    <col min="16" max="16" width="9.140625" style="164"/>
    <col min="17" max="17" width="17.28515625" style="164" bestFit="1" customWidth="1"/>
    <col min="18" max="18" width="9.140625" style="164"/>
    <col min="19" max="19" width="14.140625" style="164" bestFit="1" customWidth="1"/>
    <col min="20" max="34" width="9.140625" style="164"/>
    <col min="36" max="36" width="38.140625" bestFit="1" customWidth="1"/>
    <col min="39" max="39" width="60.7109375" customWidth="1"/>
  </cols>
  <sheetData>
    <row r="1" spans="1:39">
      <c r="A1" s="163" t="s">
        <v>12</v>
      </c>
      <c r="C1" s="163" t="s">
        <v>33</v>
      </c>
      <c r="D1" s="163" t="s">
        <v>17</v>
      </c>
      <c r="E1" s="163" t="s">
        <v>19</v>
      </c>
      <c r="F1" s="163" t="s">
        <v>18</v>
      </c>
      <c r="G1" s="163" t="s">
        <v>20</v>
      </c>
      <c r="I1" s="163" t="s">
        <v>300</v>
      </c>
      <c r="J1" s="163" t="s">
        <v>336</v>
      </c>
      <c r="L1" s="164" t="s">
        <v>343</v>
      </c>
      <c r="N1" s="165" t="s">
        <v>23</v>
      </c>
      <c r="O1" s="166" t="s">
        <v>24</v>
      </c>
      <c r="Q1" s="167" t="s">
        <v>172</v>
      </c>
      <c r="S1" s="167" t="s">
        <v>173</v>
      </c>
      <c r="AA1" s="164">
        <v>5</v>
      </c>
      <c r="AB1" s="168">
        <v>1</v>
      </c>
      <c r="AC1" s="169">
        <v>1</v>
      </c>
      <c r="AD1" s="169">
        <v>1</v>
      </c>
      <c r="AE1" s="169">
        <v>1</v>
      </c>
      <c r="AF1" s="169">
        <v>1</v>
      </c>
      <c r="AG1" s="170">
        <v>1</v>
      </c>
      <c r="AJ1" s="195" t="s">
        <v>462</v>
      </c>
      <c r="AM1" s="195" t="s">
        <v>15</v>
      </c>
    </row>
    <row r="2" spans="1:39">
      <c r="B2" s="164" t="s">
        <v>297</v>
      </c>
      <c r="C2" s="171"/>
      <c r="N2" s="166" t="s">
        <v>52</v>
      </c>
      <c r="O2" s="166" t="s">
        <v>53</v>
      </c>
      <c r="AA2" s="164">
        <v>5</v>
      </c>
      <c r="AB2" s="172">
        <v>1</v>
      </c>
      <c r="AC2" s="173">
        <v>1</v>
      </c>
      <c r="AD2" s="173">
        <v>1</v>
      </c>
      <c r="AE2" s="173">
        <v>1</v>
      </c>
      <c r="AF2" s="173">
        <v>1</v>
      </c>
      <c r="AG2" s="174">
        <v>1</v>
      </c>
      <c r="AJ2" s="195"/>
      <c r="AM2" s="195"/>
    </row>
    <row r="3" spans="1:39" ht="30">
      <c r="A3" s="164" t="s">
        <v>33</v>
      </c>
      <c r="B3" s="164" t="s">
        <v>297</v>
      </c>
      <c r="C3" s="164" t="s">
        <v>25</v>
      </c>
      <c r="D3" s="164" t="s">
        <v>25</v>
      </c>
      <c r="E3" s="164" t="s">
        <v>25</v>
      </c>
      <c r="F3" s="164" t="s">
        <v>25</v>
      </c>
      <c r="G3" s="164" t="s">
        <v>25</v>
      </c>
      <c r="I3" s="164" t="s">
        <v>301</v>
      </c>
      <c r="J3" s="164" t="s">
        <v>337</v>
      </c>
      <c r="L3" s="175" t="s">
        <v>167</v>
      </c>
      <c r="N3" s="166" t="s">
        <v>60</v>
      </c>
      <c r="O3" s="166" t="s">
        <v>61</v>
      </c>
      <c r="Q3" s="164" t="s">
        <v>349</v>
      </c>
      <c r="S3" s="164" t="s">
        <v>354</v>
      </c>
      <c r="AA3" s="164">
        <v>5</v>
      </c>
      <c r="AB3" s="172">
        <v>1</v>
      </c>
      <c r="AC3" s="173">
        <v>1</v>
      </c>
      <c r="AD3" s="173">
        <v>1</v>
      </c>
      <c r="AE3" s="173">
        <v>1</v>
      </c>
      <c r="AF3" s="173">
        <v>1</v>
      </c>
      <c r="AG3" s="174">
        <v>1</v>
      </c>
      <c r="AJ3" s="195" t="s">
        <v>569</v>
      </c>
      <c r="AM3" s="164" t="s">
        <v>25</v>
      </c>
    </row>
    <row r="4" spans="1:39">
      <c r="A4" s="164" t="s">
        <v>17</v>
      </c>
      <c r="B4" s="164" t="s">
        <v>298</v>
      </c>
      <c r="C4" s="176" t="s">
        <v>28</v>
      </c>
      <c r="D4" s="176" t="s">
        <v>28</v>
      </c>
      <c r="E4" s="176" t="s">
        <v>28</v>
      </c>
      <c r="F4" s="176" t="s">
        <v>28</v>
      </c>
      <c r="G4" s="176" t="s">
        <v>28</v>
      </c>
      <c r="I4" s="164" t="s">
        <v>302</v>
      </c>
      <c r="J4" s="176" t="s">
        <v>338</v>
      </c>
      <c r="L4" s="175" t="s">
        <v>168</v>
      </c>
      <c r="N4" s="166" t="s">
        <v>44</v>
      </c>
      <c r="O4" s="166" t="s">
        <v>45</v>
      </c>
      <c r="Q4" s="164" t="s">
        <v>350</v>
      </c>
      <c r="S4" s="164" t="s">
        <v>355</v>
      </c>
      <c r="AA4" s="164">
        <v>5</v>
      </c>
      <c r="AB4" s="172">
        <v>1</v>
      </c>
      <c r="AC4" s="173">
        <v>1</v>
      </c>
      <c r="AD4" s="173">
        <v>1</v>
      </c>
      <c r="AE4" s="173">
        <v>1</v>
      </c>
      <c r="AF4" s="173">
        <v>1</v>
      </c>
      <c r="AG4" s="174">
        <v>1</v>
      </c>
      <c r="AJ4" s="195" t="s">
        <v>242</v>
      </c>
      <c r="AM4" s="176" t="s">
        <v>28</v>
      </c>
    </row>
    <row r="5" spans="1:39">
      <c r="A5" s="164" t="s">
        <v>19</v>
      </c>
      <c r="B5" s="164" t="s">
        <v>299</v>
      </c>
      <c r="C5" s="176" t="s">
        <v>30</v>
      </c>
      <c r="D5" s="176" t="s">
        <v>30</v>
      </c>
      <c r="E5" s="176" t="s">
        <v>30</v>
      </c>
      <c r="F5" s="176" t="s">
        <v>30</v>
      </c>
      <c r="G5" s="176" t="s">
        <v>30</v>
      </c>
      <c r="I5" s="176" t="s">
        <v>303</v>
      </c>
      <c r="J5" s="176" t="s">
        <v>535</v>
      </c>
      <c r="L5" s="177" t="s">
        <v>113</v>
      </c>
      <c r="N5" s="166" t="s">
        <v>85</v>
      </c>
      <c r="O5" s="166" t="s">
        <v>86</v>
      </c>
      <c r="Q5" s="164" t="s">
        <v>351</v>
      </c>
      <c r="S5" s="164" t="s">
        <v>356</v>
      </c>
      <c r="AA5" s="164">
        <v>5</v>
      </c>
      <c r="AB5" s="172">
        <v>1</v>
      </c>
      <c r="AC5" s="173">
        <v>1</v>
      </c>
      <c r="AD5" s="173">
        <v>1</v>
      </c>
      <c r="AE5" s="173">
        <v>1</v>
      </c>
      <c r="AF5" s="173">
        <v>1</v>
      </c>
      <c r="AG5" s="174">
        <v>1</v>
      </c>
      <c r="AJ5" s="195" t="s">
        <v>463</v>
      </c>
      <c r="AM5" s="176" t="s">
        <v>30</v>
      </c>
    </row>
    <row r="6" spans="1:39">
      <c r="A6" s="164" t="s">
        <v>18</v>
      </c>
      <c r="B6" s="164" t="s">
        <v>297</v>
      </c>
      <c r="C6" s="164" t="s">
        <v>32</v>
      </c>
      <c r="D6" s="164" t="s">
        <v>35</v>
      </c>
      <c r="E6" s="164" t="s">
        <v>60</v>
      </c>
      <c r="F6" s="164" t="s">
        <v>52</v>
      </c>
      <c r="G6" s="164" t="s">
        <v>68</v>
      </c>
      <c r="I6" s="164" t="s">
        <v>304</v>
      </c>
      <c r="J6" s="164" t="s">
        <v>341</v>
      </c>
      <c r="L6" s="175" t="s">
        <v>169</v>
      </c>
      <c r="N6" s="166" t="s">
        <v>58</v>
      </c>
      <c r="O6" s="166" t="s">
        <v>59</v>
      </c>
      <c r="Q6" s="164" t="s">
        <v>352</v>
      </c>
      <c r="S6" s="164" t="s">
        <v>357</v>
      </c>
      <c r="AA6" s="164">
        <v>5</v>
      </c>
      <c r="AB6" s="735" t="s">
        <v>361</v>
      </c>
      <c r="AC6" s="736"/>
      <c r="AD6" s="736"/>
      <c r="AE6" s="736"/>
      <c r="AF6" s="736"/>
      <c r="AG6" s="737"/>
      <c r="AJ6" s="195" t="s">
        <v>241</v>
      </c>
      <c r="AM6" s="164" t="s">
        <v>32</v>
      </c>
    </row>
    <row r="7" spans="1:39" ht="30">
      <c r="A7" s="164" t="s">
        <v>20</v>
      </c>
      <c r="B7" s="164" t="s">
        <v>297</v>
      </c>
      <c r="C7" s="164" t="s">
        <v>35</v>
      </c>
      <c r="D7" s="164" t="s">
        <v>38</v>
      </c>
      <c r="E7" s="164" t="s">
        <v>58</v>
      </c>
      <c r="F7" s="164" t="s">
        <v>54</v>
      </c>
      <c r="G7" s="164" t="s">
        <v>85</v>
      </c>
      <c r="I7" s="164" t="s">
        <v>305</v>
      </c>
      <c r="J7" s="164" t="s">
        <v>181</v>
      </c>
      <c r="N7" s="166" t="s">
        <v>64</v>
      </c>
      <c r="O7" s="166" t="s">
        <v>65</v>
      </c>
      <c r="Q7" s="164" t="s">
        <v>353</v>
      </c>
      <c r="S7" s="164" t="s">
        <v>358</v>
      </c>
      <c r="AB7" s="735"/>
      <c r="AC7" s="736"/>
      <c r="AD7" s="736"/>
      <c r="AE7" s="736"/>
      <c r="AF7" s="736"/>
      <c r="AG7" s="737"/>
      <c r="AJ7" s="164" t="s">
        <v>573</v>
      </c>
      <c r="AM7" s="164" t="s">
        <v>35</v>
      </c>
    </row>
    <row r="8" spans="1:39" ht="15.75" thickBot="1">
      <c r="B8" s="164" t="s">
        <v>297</v>
      </c>
      <c r="C8" s="164" t="s">
        <v>38</v>
      </c>
      <c r="D8" s="164" t="s">
        <v>40</v>
      </c>
      <c r="E8" s="164" t="s">
        <v>64</v>
      </c>
      <c r="F8" s="164" t="s">
        <v>50</v>
      </c>
      <c r="G8" s="164" t="s">
        <v>83</v>
      </c>
      <c r="I8" s="164" t="s">
        <v>306</v>
      </c>
      <c r="J8" s="164" t="s">
        <v>339</v>
      </c>
      <c r="N8" s="166" t="s">
        <v>66</v>
      </c>
      <c r="O8" s="166" t="s">
        <v>67</v>
      </c>
      <c r="S8" s="164" t="s">
        <v>359</v>
      </c>
      <c r="AA8" s="164" t="s">
        <v>360</v>
      </c>
      <c r="AB8" s="178" t="s">
        <v>362</v>
      </c>
      <c r="AC8" s="179" t="s">
        <v>363</v>
      </c>
      <c r="AD8" s="179" t="s">
        <v>364</v>
      </c>
      <c r="AE8" s="179" t="s">
        <v>365</v>
      </c>
      <c r="AF8" s="179" t="s">
        <v>366</v>
      </c>
      <c r="AG8" s="180" t="s">
        <v>367</v>
      </c>
      <c r="AJ8" s="195" t="s">
        <v>107</v>
      </c>
      <c r="AM8" s="164" t="s">
        <v>38</v>
      </c>
    </row>
    <row r="9" spans="1:39" ht="30">
      <c r="B9" s="164" t="s">
        <v>297</v>
      </c>
      <c r="C9" s="164" t="s">
        <v>40</v>
      </c>
      <c r="D9" s="164" t="s">
        <v>520</v>
      </c>
      <c r="E9" s="176" t="s">
        <v>66</v>
      </c>
      <c r="F9" s="164" t="s">
        <v>56</v>
      </c>
      <c r="G9" s="164" t="s">
        <v>89</v>
      </c>
      <c r="I9" s="164" t="s">
        <v>307</v>
      </c>
      <c r="J9" s="164" t="s">
        <v>340</v>
      </c>
      <c r="N9" s="166" t="s">
        <v>32</v>
      </c>
      <c r="O9" s="166" t="s">
        <v>34</v>
      </c>
      <c r="S9" s="164" t="s">
        <v>353</v>
      </c>
      <c r="AA9" s="164" t="s">
        <v>123</v>
      </c>
      <c r="AJ9" s="195" t="s">
        <v>468</v>
      </c>
      <c r="AM9" s="164" t="s">
        <v>40</v>
      </c>
    </row>
    <row r="10" spans="1:39">
      <c r="B10" s="164" t="s">
        <v>297</v>
      </c>
      <c r="C10" s="164" t="s">
        <v>297</v>
      </c>
      <c r="D10" s="164" t="s">
        <v>44</v>
      </c>
      <c r="E10" s="164" t="s">
        <v>68</v>
      </c>
      <c r="G10" s="164" t="s">
        <v>87</v>
      </c>
      <c r="I10" s="164" t="s">
        <v>308</v>
      </c>
      <c r="N10" s="166" t="s">
        <v>83</v>
      </c>
      <c r="O10" s="166" t="s">
        <v>84</v>
      </c>
      <c r="AM10" s="164" t="s">
        <v>520</v>
      </c>
    </row>
    <row r="11" spans="1:39">
      <c r="B11" s="164" t="s">
        <v>297</v>
      </c>
      <c r="C11" s="164" t="s">
        <v>297</v>
      </c>
      <c r="D11" s="164" t="s">
        <v>42</v>
      </c>
      <c r="E11" s="164" t="s">
        <v>71</v>
      </c>
      <c r="I11" s="164" t="s">
        <v>309</v>
      </c>
      <c r="N11" s="166" t="s">
        <v>89</v>
      </c>
      <c r="O11" s="166" t="s">
        <v>90</v>
      </c>
      <c r="AM11" s="164" t="s">
        <v>44</v>
      </c>
    </row>
    <row r="12" spans="1:39">
      <c r="B12" s="164" t="s">
        <v>297</v>
      </c>
      <c r="D12" s="164" t="s">
        <v>48</v>
      </c>
      <c r="E12" s="164" t="s">
        <v>73</v>
      </c>
      <c r="I12" s="164" t="s">
        <v>310</v>
      </c>
      <c r="N12" s="166" t="s">
        <v>68</v>
      </c>
      <c r="O12" s="166" t="s">
        <v>70</v>
      </c>
      <c r="AM12" s="164" t="s">
        <v>42</v>
      </c>
    </row>
    <row r="13" spans="1:39" ht="45">
      <c r="B13" s="164" t="s">
        <v>297</v>
      </c>
      <c r="D13" s="164" t="s">
        <v>46</v>
      </c>
      <c r="E13" s="164" t="s">
        <v>75</v>
      </c>
      <c r="I13" s="164" t="s">
        <v>311</v>
      </c>
      <c r="N13" s="166" t="s">
        <v>35</v>
      </c>
      <c r="O13" s="166" t="s">
        <v>37</v>
      </c>
      <c r="AM13" s="164" t="s">
        <v>48</v>
      </c>
    </row>
    <row r="14" spans="1:39">
      <c r="B14" s="164" t="s">
        <v>297</v>
      </c>
      <c r="C14" s="164" t="s">
        <v>297</v>
      </c>
      <c r="E14" s="164" t="s">
        <v>77</v>
      </c>
      <c r="I14" s="164" t="s">
        <v>312</v>
      </c>
      <c r="N14" s="166" t="s">
        <v>38</v>
      </c>
      <c r="O14" s="166" t="s">
        <v>39</v>
      </c>
      <c r="AM14" s="164" t="s">
        <v>46</v>
      </c>
    </row>
    <row r="15" spans="1:39" ht="30">
      <c r="B15" s="164" t="s">
        <v>297</v>
      </c>
      <c r="E15" s="164" t="s">
        <v>79</v>
      </c>
      <c r="I15" s="164" t="s">
        <v>313</v>
      </c>
      <c r="N15" s="166" t="s">
        <v>71</v>
      </c>
      <c r="O15" s="166" t="s">
        <v>72</v>
      </c>
      <c r="AM15" s="164" t="s">
        <v>60</v>
      </c>
    </row>
    <row r="16" spans="1:39" ht="30">
      <c r="B16" s="164" t="s">
        <v>297</v>
      </c>
      <c r="E16" s="164" t="s">
        <v>81</v>
      </c>
      <c r="I16" s="164" t="s">
        <v>396</v>
      </c>
      <c r="N16" s="166" t="s">
        <v>54</v>
      </c>
      <c r="O16" s="166" t="s">
        <v>55</v>
      </c>
      <c r="AM16" s="164" t="s">
        <v>58</v>
      </c>
    </row>
    <row r="17" spans="2:39">
      <c r="B17" s="164" t="s">
        <v>297</v>
      </c>
      <c r="C17" s="164" t="s">
        <v>297</v>
      </c>
      <c r="E17" s="164" t="s">
        <v>62</v>
      </c>
      <c r="I17" s="164" t="s">
        <v>314</v>
      </c>
      <c r="N17" s="166" t="s">
        <v>73</v>
      </c>
      <c r="O17" s="166" t="s">
        <v>74</v>
      </c>
      <c r="AM17" s="164" t="s">
        <v>64</v>
      </c>
    </row>
    <row r="18" spans="2:39">
      <c r="I18" s="164" t="s">
        <v>315</v>
      </c>
      <c r="N18" s="166" t="s">
        <v>75</v>
      </c>
      <c r="O18" s="166" t="s">
        <v>76</v>
      </c>
      <c r="AM18" s="176" t="s">
        <v>66</v>
      </c>
    </row>
    <row r="19" spans="2:39" ht="30">
      <c r="I19" s="164" t="s">
        <v>316</v>
      </c>
      <c r="N19" s="166" t="s">
        <v>87</v>
      </c>
      <c r="O19" s="166" t="s">
        <v>88</v>
      </c>
      <c r="AM19" s="164" t="s">
        <v>68</v>
      </c>
    </row>
    <row r="20" spans="2:39" ht="30">
      <c r="I20" s="164" t="s">
        <v>317</v>
      </c>
      <c r="N20" s="166" t="s">
        <v>77</v>
      </c>
      <c r="O20" s="166" t="s">
        <v>78</v>
      </c>
      <c r="AM20" s="164" t="s">
        <v>71</v>
      </c>
    </row>
    <row r="21" spans="2:39">
      <c r="I21" s="164" t="s">
        <v>318</v>
      </c>
      <c r="N21" s="166" t="s">
        <v>79</v>
      </c>
      <c r="O21" s="166" t="s">
        <v>80</v>
      </c>
      <c r="AM21" s="164" t="s">
        <v>73</v>
      </c>
    </row>
    <row r="22" spans="2:39">
      <c r="I22" s="164" t="s">
        <v>319</v>
      </c>
      <c r="N22" s="166" t="s">
        <v>30</v>
      </c>
      <c r="O22" s="166" t="s">
        <v>31</v>
      </c>
      <c r="AM22" s="164" t="s">
        <v>75</v>
      </c>
    </row>
    <row r="23" spans="2:39">
      <c r="B23" s="181"/>
      <c r="I23" s="164" t="s">
        <v>320</v>
      </c>
      <c r="N23" s="166" t="s">
        <v>42</v>
      </c>
      <c r="O23" s="166" t="s">
        <v>43</v>
      </c>
      <c r="AM23" s="164" t="s">
        <v>77</v>
      </c>
    </row>
    <row r="24" spans="2:39">
      <c r="B24" s="164" t="str" cm="1">
        <f t="array" ref="B24:B39">_xlfn.XLOOKUP('Notification Form'!F14,B1:G1,B2:G17)&amp;""</f>
        <v xml:space="preserve"> </v>
      </c>
      <c r="C24" s="164" t="str" cm="1">
        <f t="array" ref="C24:C39">_xlfn.XLOOKUP('Notification Form'!H14,B1:G1,B2:G17)&amp;""</f>
        <v xml:space="preserve"> </v>
      </c>
      <c r="E24" s="164" t="str" cm="1">
        <f t="array" ref="E24:E39">_xlfn.XLOOKUP('Notification Form'!F16,B1:G1,B2:G17)&amp;""</f>
        <v xml:space="preserve"> </v>
      </c>
      <c r="F24" s="164" t="str" cm="1">
        <f t="array" ref="F24:F39">_xlfn.XLOOKUP('Notification Form'!H16,B1:G1,B2:G17)&amp;""</f>
        <v xml:space="preserve"> </v>
      </c>
      <c r="G24" s="164" t="str" cm="1">
        <f t="array" ref="G24:G39">_xlfn.XLOOKUP('Notification Form'!J16,B1:G1,B2:G17)&amp;""</f>
        <v xml:space="preserve"> </v>
      </c>
      <c r="I24" s="164" t="s">
        <v>321</v>
      </c>
      <c r="N24" s="166" t="s">
        <v>25</v>
      </c>
      <c r="O24" s="166" t="s">
        <v>27</v>
      </c>
      <c r="AM24" s="164" t="s">
        <v>79</v>
      </c>
    </row>
    <row r="25" spans="2:39">
      <c r="B25" s="164" t="str">
        <v xml:space="preserve"> </v>
      </c>
      <c r="C25" s="164" t="str">
        <v xml:space="preserve"> </v>
      </c>
      <c r="D25" s="164" t="str" cm="1">
        <f t="array" ref="D25:D40">_xlfn.XLOOKUP('Notification Form'!J14,B1:G1,B2:G17)&amp;""</f>
        <v xml:space="preserve"> </v>
      </c>
      <c r="E25" s="164" t="str">
        <v xml:space="preserve"> </v>
      </c>
      <c r="F25" s="164" t="str">
        <v xml:space="preserve"> </v>
      </c>
      <c r="G25" s="164" t="str">
        <v xml:space="preserve"> </v>
      </c>
      <c r="I25" s="164" t="s">
        <v>322</v>
      </c>
      <c r="N25" s="166" t="s">
        <v>81</v>
      </c>
      <c r="O25" s="166" t="s">
        <v>82</v>
      </c>
      <c r="AM25" s="164" t="s">
        <v>81</v>
      </c>
    </row>
    <row r="26" spans="2:39" ht="30">
      <c r="B26" s="164" t="str">
        <v xml:space="preserve">  </v>
      </c>
      <c r="C26" s="164" t="str">
        <v xml:space="preserve">  </v>
      </c>
      <c r="D26" s="164" t="str">
        <v xml:space="preserve"> </v>
      </c>
      <c r="E26" s="164" t="str">
        <v xml:space="preserve">  </v>
      </c>
      <c r="F26" s="164" t="str">
        <v xml:space="preserve">  </v>
      </c>
      <c r="G26" s="164" t="str">
        <v xml:space="preserve">  </v>
      </c>
      <c r="I26" s="164" t="s">
        <v>323</v>
      </c>
      <c r="N26" s="166" t="s">
        <v>28</v>
      </c>
      <c r="O26" s="166" t="s">
        <v>29</v>
      </c>
      <c r="AM26" s="164" t="s">
        <v>62</v>
      </c>
    </row>
    <row r="27" spans="2:39">
      <c r="B27" s="164" t="str">
        <v xml:space="preserve">    </v>
      </c>
      <c r="C27" s="164" t="str">
        <v xml:space="preserve">    </v>
      </c>
      <c r="D27" s="164" t="str">
        <v xml:space="preserve">  </v>
      </c>
      <c r="E27" s="164" t="str">
        <v xml:space="preserve">    </v>
      </c>
      <c r="F27" s="164" t="str">
        <v xml:space="preserve">    </v>
      </c>
      <c r="G27" s="164" t="str">
        <v xml:space="preserve">    </v>
      </c>
      <c r="I27" s="164" t="s">
        <v>324</v>
      </c>
      <c r="N27" s="166" t="s">
        <v>50</v>
      </c>
      <c r="O27" s="166" t="s">
        <v>51</v>
      </c>
      <c r="AM27" s="164" t="s">
        <v>52</v>
      </c>
    </row>
    <row r="28" spans="2:39">
      <c r="B28" s="164" t="str">
        <v xml:space="preserve"> </v>
      </c>
      <c r="C28" s="164" t="str">
        <v xml:space="preserve"> </v>
      </c>
      <c r="D28" s="164" t="str">
        <v xml:space="preserve">    </v>
      </c>
      <c r="E28" s="164" t="str">
        <v xml:space="preserve"> </v>
      </c>
      <c r="F28" s="164" t="str">
        <v xml:space="preserve"> </v>
      </c>
      <c r="G28" s="164" t="str">
        <v xml:space="preserve"> </v>
      </c>
      <c r="I28" s="164" t="s">
        <v>325</v>
      </c>
      <c r="N28" s="166" t="s">
        <v>48</v>
      </c>
      <c r="O28" s="166" t="s">
        <v>49</v>
      </c>
      <c r="AM28" s="164" t="s">
        <v>54</v>
      </c>
    </row>
    <row r="29" spans="2:39" ht="30">
      <c r="B29" s="164" t="str">
        <v xml:space="preserve"> </v>
      </c>
      <c r="C29" s="164" t="str">
        <v xml:space="preserve"> </v>
      </c>
      <c r="D29" s="164" t="str">
        <v xml:space="preserve"> </v>
      </c>
      <c r="E29" s="164" t="str">
        <v xml:space="preserve"> </v>
      </c>
      <c r="F29" s="164" t="str">
        <v xml:space="preserve"> </v>
      </c>
      <c r="G29" s="164" t="str">
        <v xml:space="preserve"> </v>
      </c>
      <c r="I29" s="164" t="s">
        <v>326</v>
      </c>
      <c r="N29" s="166" t="s">
        <v>40</v>
      </c>
      <c r="O29" s="166" t="s">
        <v>41</v>
      </c>
      <c r="AM29" s="164" t="s">
        <v>50</v>
      </c>
    </row>
    <row r="30" spans="2:39">
      <c r="B30" s="164" t="str">
        <v xml:space="preserve"> </v>
      </c>
      <c r="C30" s="164" t="str">
        <v xml:space="preserve"> </v>
      </c>
      <c r="D30" s="164" t="str">
        <v xml:space="preserve"> </v>
      </c>
      <c r="E30" s="164" t="str">
        <v xml:space="preserve"> </v>
      </c>
      <c r="F30" s="164" t="str">
        <v xml:space="preserve"> </v>
      </c>
      <c r="G30" s="164" t="str">
        <v xml:space="preserve"> </v>
      </c>
      <c r="I30" s="164" t="s">
        <v>327</v>
      </c>
      <c r="N30" s="166" t="s">
        <v>62</v>
      </c>
      <c r="O30" s="166" t="s">
        <v>63</v>
      </c>
      <c r="AM30" s="164" t="s">
        <v>56</v>
      </c>
    </row>
    <row r="31" spans="2:39">
      <c r="B31" s="164" t="str">
        <v xml:space="preserve"> </v>
      </c>
      <c r="C31" s="164" t="str">
        <v xml:space="preserve"> </v>
      </c>
      <c r="D31" s="164" t="str">
        <v xml:space="preserve"> </v>
      </c>
      <c r="E31" s="164" t="str">
        <v xml:space="preserve"> </v>
      </c>
      <c r="F31" s="164" t="str">
        <v xml:space="preserve"> </v>
      </c>
      <c r="G31" s="164" t="str">
        <v xml:space="preserve"> </v>
      </c>
      <c r="I31" s="164" t="s">
        <v>328</v>
      </c>
      <c r="N31" s="166" t="s">
        <v>46</v>
      </c>
      <c r="O31" s="166" t="s">
        <v>47</v>
      </c>
      <c r="AM31" s="164" t="s">
        <v>85</v>
      </c>
    </row>
    <row r="32" spans="2:39">
      <c r="B32" s="164" t="str">
        <v xml:space="preserve"> </v>
      </c>
      <c r="C32" s="164" t="str">
        <v xml:space="preserve"> </v>
      </c>
      <c r="D32" s="164" t="str">
        <v xml:space="preserve"> </v>
      </c>
      <c r="E32" s="164" t="str">
        <v xml:space="preserve"> </v>
      </c>
      <c r="F32" s="164" t="str">
        <v xml:space="preserve"> </v>
      </c>
      <c r="G32" s="164" t="str">
        <v xml:space="preserve"> </v>
      </c>
      <c r="I32" s="164" t="s">
        <v>329</v>
      </c>
      <c r="N32" s="166" t="s">
        <v>56</v>
      </c>
      <c r="O32" s="166" t="s">
        <v>57</v>
      </c>
      <c r="AM32" s="164" t="s">
        <v>83</v>
      </c>
    </row>
    <row r="33" spans="2:39">
      <c r="B33" s="164" t="str">
        <v xml:space="preserve"> </v>
      </c>
      <c r="C33" s="164" t="str">
        <v xml:space="preserve"> </v>
      </c>
      <c r="D33" s="164" t="str">
        <v xml:space="preserve"> </v>
      </c>
      <c r="E33" s="164" t="str">
        <v xml:space="preserve"> </v>
      </c>
      <c r="F33" s="164" t="str">
        <v xml:space="preserve"> </v>
      </c>
      <c r="G33" s="164" t="str">
        <v xml:space="preserve"> </v>
      </c>
      <c r="I33" s="164" t="s">
        <v>330</v>
      </c>
      <c r="AM33" s="164" t="s">
        <v>89</v>
      </c>
    </row>
    <row r="34" spans="2:39">
      <c r="B34" s="164" t="str">
        <v xml:space="preserve"> </v>
      </c>
      <c r="C34" s="164" t="str">
        <v xml:space="preserve"> </v>
      </c>
      <c r="D34" s="164" t="str">
        <v xml:space="preserve"> </v>
      </c>
      <c r="E34" s="164" t="str">
        <v xml:space="preserve"> </v>
      </c>
      <c r="F34" s="164" t="str">
        <v xml:space="preserve"> </v>
      </c>
      <c r="G34" s="164" t="str">
        <v xml:space="preserve"> </v>
      </c>
      <c r="I34" s="164" t="s">
        <v>331</v>
      </c>
      <c r="AM34" s="164" t="s">
        <v>87</v>
      </c>
    </row>
    <row r="35" spans="2:39">
      <c r="B35" s="164" t="str">
        <v xml:space="preserve"> </v>
      </c>
      <c r="C35" s="164" t="str">
        <v xml:space="preserve"> </v>
      </c>
      <c r="D35" s="164" t="str">
        <v xml:space="preserve"> </v>
      </c>
      <c r="E35" s="164" t="str">
        <v xml:space="preserve"> </v>
      </c>
      <c r="F35" s="164" t="str">
        <v xml:space="preserve"> </v>
      </c>
      <c r="G35" s="164" t="str">
        <v xml:space="preserve"> </v>
      </c>
      <c r="I35" s="164" t="s">
        <v>332</v>
      </c>
    </row>
    <row r="36" spans="2:39">
      <c r="B36" s="164" t="str">
        <v xml:space="preserve"> </v>
      </c>
      <c r="C36" s="164" t="str">
        <v xml:space="preserve"> </v>
      </c>
      <c r="D36" s="164" t="str">
        <v xml:space="preserve"> </v>
      </c>
      <c r="E36" s="164" t="str">
        <v xml:space="preserve"> </v>
      </c>
      <c r="F36" s="164" t="str">
        <v xml:space="preserve"> </v>
      </c>
      <c r="G36" s="164" t="str">
        <v xml:space="preserve"> </v>
      </c>
      <c r="I36" s="164" t="s">
        <v>333</v>
      </c>
      <c r="AM36" s="164"/>
    </row>
    <row r="37" spans="2:39">
      <c r="B37" s="164" t="str">
        <v xml:space="preserve"> </v>
      </c>
      <c r="C37" s="164" t="str">
        <v xml:space="preserve"> </v>
      </c>
      <c r="D37" s="164" t="str">
        <v xml:space="preserve"> </v>
      </c>
      <c r="E37" s="164" t="str">
        <v xml:space="preserve"> </v>
      </c>
      <c r="F37" s="164" t="str">
        <v xml:space="preserve"> </v>
      </c>
      <c r="G37" s="164" t="str">
        <v xml:space="preserve"> </v>
      </c>
      <c r="I37" s="164" t="s">
        <v>334</v>
      </c>
      <c r="AM37" s="164"/>
    </row>
    <row r="38" spans="2:39">
      <c r="B38" s="164" t="str">
        <v xml:space="preserve"> </v>
      </c>
      <c r="C38" s="164" t="str">
        <v xml:space="preserve"> </v>
      </c>
      <c r="D38" s="164" t="str">
        <v xml:space="preserve"> </v>
      </c>
      <c r="E38" s="164" t="str">
        <v xml:space="preserve"> </v>
      </c>
      <c r="F38" s="164" t="str">
        <v xml:space="preserve"> </v>
      </c>
      <c r="G38" s="164" t="str">
        <v xml:space="preserve"> </v>
      </c>
      <c r="I38" s="164" t="s">
        <v>585</v>
      </c>
      <c r="AM38" s="164"/>
    </row>
    <row r="39" spans="2:39">
      <c r="B39" s="164" t="str">
        <v xml:space="preserve"> </v>
      </c>
      <c r="C39" s="164" t="str">
        <v xml:space="preserve"> </v>
      </c>
      <c r="D39" s="164" t="str">
        <v xml:space="preserve"> </v>
      </c>
      <c r="E39" s="164" t="str">
        <v xml:space="preserve"> </v>
      </c>
      <c r="F39" s="164" t="str">
        <v xml:space="preserve"> </v>
      </c>
      <c r="G39" s="164" t="str">
        <v xml:space="preserve"> </v>
      </c>
      <c r="I39" s="164" t="s">
        <v>103</v>
      </c>
    </row>
    <row r="40" spans="2:39">
      <c r="D40" s="164" t="str">
        <v xml:space="preserve"> </v>
      </c>
    </row>
  </sheetData>
  <sheetProtection algorithmName="SHA-512" hashValue="FDhAr6ps0rUX58l9X7KlAASgMFu5H17Sl3VcNxGYdPxFPR4UsngGeH8vBy/HfHMqu0lDvL+aC7JRPQd21mtrYA==" saltValue="nZKzdMBmIXMt/i+KO+X7Hw==" spinCount="100000" sheet="1" objects="1" scenarios="1"/>
  <mergeCells count="1">
    <mergeCell ref="AB6:AG7"/>
  </mergeCells>
  <phoneticPr fontId="2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17E98-27EA-41CD-8F2D-9EC6BDB7E76D}">
  <sheetPr>
    <tabColor theme="9" tint="0.39997558519241921"/>
  </sheetPr>
  <dimension ref="B1:M72"/>
  <sheetViews>
    <sheetView workbookViewId="0">
      <selection activeCell="C39" sqref="C39"/>
    </sheetView>
  </sheetViews>
  <sheetFormatPr defaultRowHeight="15"/>
  <cols>
    <col min="1" max="1" width="9.140625" customWidth="1"/>
    <col min="2" max="2" width="17.85546875" customWidth="1"/>
    <col min="3" max="3" width="74.140625" customWidth="1"/>
    <col min="13" max="13" width="12.140625" customWidth="1"/>
  </cols>
  <sheetData>
    <row r="1" spans="2:13" ht="15.75" thickBot="1"/>
    <row r="2" spans="2:13" ht="27.75">
      <c r="B2" s="273" t="s">
        <v>1</v>
      </c>
      <c r="C2" s="274"/>
      <c r="D2" s="14"/>
      <c r="E2" s="14"/>
      <c r="F2" s="14"/>
      <c r="G2" s="14"/>
      <c r="H2" s="14"/>
      <c r="I2" s="14"/>
      <c r="J2" s="14"/>
      <c r="K2" s="14"/>
      <c r="L2" s="14"/>
      <c r="M2" s="14"/>
    </row>
    <row r="3" spans="2:13" ht="20.25">
      <c r="B3" s="280" t="s">
        <v>264</v>
      </c>
      <c r="C3" s="272"/>
      <c r="D3" s="15"/>
      <c r="E3" s="15"/>
      <c r="F3" s="15"/>
      <c r="G3" s="15"/>
      <c r="H3" s="15"/>
      <c r="I3" s="15"/>
      <c r="J3" s="15"/>
      <c r="K3" s="15"/>
      <c r="L3" s="15"/>
      <c r="M3" s="15"/>
    </row>
    <row r="4" spans="2:13" ht="135.75" customHeight="1" thickBot="1">
      <c r="B4" s="281" t="s">
        <v>580</v>
      </c>
      <c r="C4" s="282"/>
      <c r="D4" s="15"/>
      <c r="E4" s="15"/>
      <c r="F4" s="15"/>
      <c r="G4" s="15"/>
      <c r="H4" s="15"/>
      <c r="I4" s="15"/>
      <c r="J4" s="15"/>
      <c r="K4" s="15"/>
      <c r="L4" s="15"/>
      <c r="M4" s="15"/>
    </row>
    <row r="5" spans="2:13" ht="15.75" customHeight="1" thickBot="1">
      <c r="B5" s="12"/>
      <c r="C5" s="13"/>
      <c r="D5" s="13"/>
      <c r="E5" s="13"/>
      <c r="F5" s="13"/>
      <c r="G5" s="13"/>
      <c r="H5" s="13"/>
      <c r="I5" s="13"/>
      <c r="J5" s="13"/>
      <c r="K5" s="13"/>
      <c r="L5" s="13"/>
      <c r="M5" s="13"/>
    </row>
    <row r="6" spans="2:13" ht="27.75">
      <c r="B6" s="267" t="s">
        <v>2</v>
      </c>
      <c r="C6" s="268"/>
      <c r="D6" s="16"/>
      <c r="E6" s="16"/>
      <c r="F6" s="16"/>
      <c r="G6" s="16"/>
      <c r="H6" s="16"/>
      <c r="I6" s="16"/>
      <c r="J6" s="16"/>
      <c r="K6" s="16"/>
      <c r="L6" s="16"/>
      <c r="M6" s="16"/>
    </row>
    <row r="7" spans="2:13" ht="50.25" customHeight="1">
      <c r="B7" s="286" t="s">
        <v>253</v>
      </c>
      <c r="C7" s="287"/>
      <c r="D7" s="17"/>
      <c r="E7" s="17"/>
      <c r="F7" s="17"/>
      <c r="G7" s="17"/>
      <c r="H7" s="17"/>
      <c r="I7" s="17"/>
      <c r="J7" s="17"/>
      <c r="K7" s="17"/>
      <c r="L7" s="17"/>
      <c r="M7" s="17"/>
    </row>
    <row r="8" spans="2:13" ht="20.25">
      <c r="B8" s="192" t="s">
        <v>3</v>
      </c>
      <c r="C8" s="78" t="s">
        <v>4</v>
      </c>
      <c r="D8" s="23"/>
      <c r="E8" s="23"/>
      <c r="F8" s="23"/>
      <c r="G8" s="23"/>
      <c r="H8" s="23"/>
      <c r="I8" s="23"/>
      <c r="J8" s="23"/>
      <c r="K8" s="23"/>
      <c r="L8" s="23"/>
      <c r="M8" s="23"/>
    </row>
    <row r="9" spans="2:13" ht="51.75" customHeight="1">
      <c r="B9" s="67" t="s">
        <v>5</v>
      </c>
      <c r="C9" s="68" t="s">
        <v>254</v>
      </c>
      <c r="D9" s="21"/>
      <c r="E9" s="21"/>
      <c r="F9" s="21"/>
      <c r="G9" s="21"/>
      <c r="H9" s="21"/>
      <c r="I9" s="21"/>
      <c r="J9" s="21"/>
      <c r="K9" s="21"/>
      <c r="L9" s="21"/>
      <c r="M9" s="21"/>
    </row>
    <row r="10" spans="2:13" ht="81.75" customHeight="1">
      <c r="B10" s="67" t="s">
        <v>6</v>
      </c>
      <c r="C10" s="68" t="s">
        <v>581</v>
      </c>
      <c r="D10" s="21"/>
      <c r="E10" s="21"/>
      <c r="F10" s="21"/>
      <c r="G10" s="21"/>
      <c r="H10" s="21"/>
      <c r="I10" s="21"/>
      <c r="J10" s="21"/>
      <c r="K10" s="21"/>
      <c r="L10" s="21"/>
      <c r="M10" s="21"/>
    </row>
    <row r="11" spans="2:13" ht="51.75" customHeight="1">
      <c r="B11" s="67" t="s">
        <v>7</v>
      </c>
      <c r="C11" s="68" t="s">
        <v>255</v>
      </c>
      <c r="D11" s="21"/>
      <c r="E11" s="21"/>
      <c r="F11" s="21"/>
      <c r="G11" s="21"/>
      <c r="H11" s="21"/>
      <c r="I11" s="21"/>
      <c r="J11" s="21"/>
      <c r="K11" s="21"/>
      <c r="L11" s="21"/>
      <c r="M11" s="21"/>
    </row>
    <row r="12" spans="2:13" ht="40.5" customHeight="1">
      <c r="B12" s="67" t="s">
        <v>8</v>
      </c>
      <c r="C12" s="68" t="s">
        <v>256</v>
      </c>
      <c r="D12" s="21"/>
      <c r="E12" s="21"/>
      <c r="F12" s="21"/>
      <c r="G12" s="21"/>
      <c r="H12" s="21"/>
      <c r="I12" s="21"/>
      <c r="J12" s="21"/>
      <c r="K12" s="21"/>
      <c r="L12" s="21"/>
      <c r="M12" s="21"/>
    </row>
    <row r="13" spans="2:13" ht="54" customHeight="1" thickBot="1">
      <c r="B13" s="69" t="s">
        <v>9</v>
      </c>
      <c r="C13" s="70" t="s">
        <v>502</v>
      </c>
      <c r="D13" s="21"/>
      <c r="E13" s="21"/>
      <c r="F13" s="21"/>
      <c r="G13" s="21"/>
      <c r="H13" s="21"/>
      <c r="I13" s="21"/>
      <c r="J13" s="21"/>
      <c r="K13" s="21"/>
      <c r="L13" s="21"/>
      <c r="M13" s="21"/>
    </row>
    <row r="14" spans="2:13" ht="15.75" customHeight="1" thickBot="1">
      <c r="B14" s="19"/>
      <c r="C14" s="285"/>
      <c r="D14" s="285"/>
      <c r="E14" s="285"/>
      <c r="F14" s="285"/>
      <c r="G14" s="285"/>
      <c r="H14" s="285"/>
      <c r="I14" s="285"/>
      <c r="J14" s="285"/>
      <c r="K14" s="285"/>
      <c r="L14" s="285"/>
      <c r="M14" s="285"/>
    </row>
    <row r="15" spans="2:13" ht="33">
      <c r="B15" s="269" t="s">
        <v>10</v>
      </c>
      <c r="C15" s="270"/>
      <c r="D15" s="20"/>
      <c r="E15" s="20"/>
      <c r="F15" s="20"/>
      <c r="G15" s="20"/>
      <c r="H15" s="20"/>
      <c r="I15" s="20"/>
      <c r="J15" s="20"/>
      <c r="K15" s="20"/>
      <c r="L15" s="20"/>
      <c r="M15" s="20"/>
    </row>
    <row r="16" spans="2:13" ht="30" customHeight="1">
      <c r="B16" s="283" t="s">
        <v>382</v>
      </c>
      <c r="C16" s="284"/>
      <c r="D16" s="22"/>
      <c r="E16" s="22"/>
      <c r="F16" s="22"/>
      <c r="G16" s="22"/>
      <c r="H16" s="22"/>
      <c r="I16" s="22"/>
      <c r="J16" s="22"/>
      <c r="K16" s="22"/>
      <c r="L16" s="22"/>
      <c r="M16" s="22"/>
    </row>
    <row r="17" spans="2:13" ht="20.25" customHeight="1">
      <c r="B17" s="73" t="s">
        <v>3</v>
      </c>
      <c r="C17" s="74" t="s">
        <v>4</v>
      </c>
      <c r="D17" s="23"/>
      <c r="E17" s="23"/>
      <c r="F17" s="23"/>
      <c r="G17" s="23"/>
      <c r="H17" s="23"/>
      <c r="I17" s="23"/>
      <c r="J17" s="23"/>
      <c r="K17" s="23"/>
      <c r="L17" s="23"/>
      <c r="M17" s="23"/>
    </row>
    <row r="18" spans="2:13" ht="65.25" customHeight="1">
      <c r="B18" s="60" t="s">
        <v>5</v>
      </c>
      <c r="C18" s="68" t="s">
        <v>257</v>
      </c>
      <c r="D18" s="21"/>
      <c r="E18" s="21"/>
      <c r="F18" s="21"/>
      <c r="G18" s="21"/>
      <c r="H18" s="21"/>
      <c r="I18" s="21"/>
      <c r="J18" s="21"/>
      <c r="K18" s="21"/>
      <c r="L18" s="21"/>
      <c r="M18" s="21"/>
    </row>
    <row r="19" spans="2:13" ht="80.25" customHeight="1">
      <c r="B19" s="60" t="s">
        <v>6</v>
      </c>
      <c r="C19" s="68" t="s">
        <v>582</v>
      </c>
      <c r="D19" s="21"/>
      <c r="E19" s="21"/>
      <c r="F19" s="21"/>
      <c r="G19" s="21"/>
      <c r="H19" s="21"/>
      <c r="I19" s="21"/>
      <c r="J19" s="21"/>
      <c r="K19" s="21"/>
      <c r="L19" s="21"/>
      <c r="M19" s="21"/>
    </row>
    <row r="20" spans="2:13" ht="50.25" customHeight="1">
      <c r="B20" s="60" t="s">
        <v>7</v>
      </c>
      <c r="C20" s="68" t="s">
        <v>258</v>
      </c>
      <c r="D20" s="21"/>
      <c r="E20" s="21"/>
      <c r="F20" s="21"/>
      <c r="G20" s="21"/>
      <c r="H20" s="21"/>
      <c r="I20" s="21"/>
      <c r="J20" s="21"/>
      <c r="K20" s="21"/>
      <c r="L20" s="21"/>
      <c r="M20" s="21"/>
    </row>
    <row r="21" spans="2:13" ht="96" customHeight="1">
      <c r="B21" s="60" t="s">
        <v>8</v>
      </c>
      <c r="C21" s="68" t="s">
        <v>503</v>
      </c>
      <c r="D21" s="21"/>
      <c r="E21" s="21"/>
      <c r="F21" s="21"/>
      <c r="G21" s="21"/>
      <c r="H21" s="21"/>
      <c r="I21" s="21"/>
      <c r="J21" s="21"/>
      <c r="K21" s="21"/>
      <c r="L21" s="21"/>
      <c r="M21" s="21"/>
    </row>
    <row r="22" spans="2:13" ht="98.25" customHeight="1" thickBot="1">
      <c r="B22" s="62" t="s">
        <v>9</v>
      </c>
      <c r="C22" s="70" t="s">
        <v>383</v>
      </c>
      <c r="D22" s="21"/>
      <c r="E22" s="21"/>
      <c r="F22" s="21"/>
      <c r="G22" s="21"/>
      <c r="H22" s="21"/>
      <c r="I22" s="21"/>
      <c r="J22" s="21"/>
      <c r="K22" s="21"/>
      <c r="L22" s="21"/>
      <c r="M22" s="21"/>
    </row>
    <row r="23" spans="2:13" ht="15.75" customHeight="1" thickBot="1">
      <c r="B23" s="18"/>
      <c r="C23" s="21"/>
      <c r="D23" s="21"/>
      <c r="E23" s="21"/>
      <c r="F23" s="21"/>
      <c r="G23" s="21"/>
      <c r="H23" s="21"/>
      <c r="I23" s="21"/>
      <c r="J23" s="21"/>
      <c r="K23" s="21"/>
      <c r="L23" s="21"/>
      <c r="M23" s="21"/>
    </row>
    <row r="24" spans="2:13" ht="60.75" customHeight="1">
      <c r="B24" s="269" t="s">
        <v>504</v>
      </c>
      <c r="C24" s="270"/>
      <c r="D24" s="20"/>
      <c r="E24" s="20"/>
      <c r="F24" s="20"/>
      <c r="G24" s="20"/>
      <c r="H24" s="20"/>
      <c r="I24" s="20"/>
      <c r="J24" s="20"/>
      <c r="K24" s="20"/>
      <c r="L24" s="20"/>
      <c r="M24" s="20"/>
    </row>
    <row r="25" spans="2:13" ht="78" customHeight="1">
      <c r="B25" s="283" t="s">
        <v>505</v>
      </c>
      <c r="C25" s="284"/>
      <c r="D25" s="22"/>
      <c r="E25" s="22"/>
      <c r="F25" s="22"/>
      <c r="G25" s="22"/>
      <c r="H25" s="22"/>
      <c r="I25" s="22"/>
      <c r="J25" s="22"/>
      <c r="K25" s="22"/>
      <c r="L25" s="22"/>
      <c r="M25" s="22"/>
    </row>
    <row r="26" spans="2:13" ht="20.25" customHeight="1">
      <c r="B26" s="71" t="s">
        <v>3</v>
      </c>
      <c r="C26" s="72" t="s">
        <v>4</v>
      </c>
      <c r="D26" s="23"/>
      <c r="E26" s="23"/>
      <c r="F26" s="23"/>
      <c r="G26" s="23"/>
      <c r="H26" s="23"/>
      <c r="I26" s="23"/>
      <c r="J26" s="23"/>
      <c r="K26" s="23"/>
      <c r="L26" s="23"/>
      <c r="M26" s="23"/>
    </row>
    <row r="27" spans="2:13" ht="60">
      <c r="B27" s="60" t="s">
        <v>5</v>
      </c>
      <c r="C27" s="68" t="s">
        <v>259</v>
      </c>
      <c r="D27" s="21"/>
      <c r="E27" s="21"/>
      <c r="F27" s="21"/>
      <c r="G27" s="21"/>
      <c r="H27" s="21"/>
      <c r="I27" s="21"/>
      <c r="J27" s="21"/>
      <c r="K27" s="21"/>
      <c r="L27" s="21"/>
      <c r="M27" s="21"/>
    </row>
    <row r="28" spans="2:13" ht="127.5" customHeight="1">
      <c r="B28" s="60" t="s">
        <v>6</v>
      </c>
      <c r="C28" s="68" t="s">
        <v>260</v>
      </c>
      <c r="D28" s="21"/>
      <c r="E28" s="21"/>
      <c r="F28" s="21"/>
      <c r="G28" s="21"/>
      <c r="H28" s="21"/>
      <c r="I28" s="21"/>
      <c r="J28" s="21"/>
      <c r="K28" s="21"/>
      <c r="L28" s="21"/>
      <c r="M28" s="21"/>
    </row>
    <row r="29" spans="2:13" ht="75">
      <c r="B29" s="60" t="s">
        <v>7</v>
      </c>
      <c r="C29" s="68" t="s">
        <v>261</v>
      </c>
      <c r="D29" s="21"/>
      <c r="E29" s="21"/>
      <c r="F29" s="21"/>
      <c r="G29" s="21"/>
      <c r="H29" s="21"/>
      <c r="I29" s="21"/>
      <c r="J29" s="21"/>
      <c r="K29" s="21"/>
      <c r="L29" s="21"/>
      <c r="M29" s="21"/>
    </row>
    <row r="30" spans="2:13" ht="90">
      <c r="B30" s="60" t="s">
        <v>8</v>
      </c>
      <c r="C30" s="68" t="s">
        <v>262</v>
      </c>
      <c r="D30" s="21"/>
      <c r="E30" s="21"/>
      <c r="F30" s="21"/>
      <c r="G30" s="21"/>
      <c r="H30" s="21"/>
      <c r="I30" s="21"/>
      <c r="J30" s="21"/>
      <c r="K30" s="21"/>
      <c r="L30" s="21"/>
      <c r="M30" s="21"/>
    </row>
    <row r="31" spans="2:13" ht="38.25" customHeight="1" thickBot="1">
      <c r="B31" s="62" t="s">
        <v>9</v>
      </c>
      <c r="C31" s="63" t="s">
        <v>263</v>
      </c>
      <c r="D31" s="21"/>
      <c r="E31" s="21"/>
      <c r="F31" s="21"/>
      <c r="G31" s="21"/>
      <c r="H31" s="21"/>
      <c r="I31" s="21"/>
      <c r="J31" s="21"/>
      <c r="K31" s="21"/>
      <c r="L31" s="21"/>
      <c r="M31" s="21"/>
    </row>
    <row r="32" spans="2:13" ht="15.75" customHeight="1" thickBot="1">
      <c r="B32" s="31"/>
      <c r="C32" s="11"/>
      <c r="D32" s="21"/>
      <c r="E32" s="21"/>
      <c r="F32" s="21"/>
      <c r="G32" s="21"/>
      <c r="H32" s="21"/>
      <c r="I32" s="21"/>
      <c r="J32" s="21"/>
      <c r="K32" s="21"/>
      <c r="L32" s="21"/>
      <c r="M32" s="21"/>
    </row>
    <row r="33" spans="2:13" ht="38.25" customHeight="1">
      <c r="B33" s="269" t="s">
        <v>369</v>
      </c>
      <c r="C33" s="270"/>
      <c r="D33" s="21"/>
      <c r="E33" s="21"/>
      <c r="F33" s="21"/>
      <c r="G33" s="21"/>
      <c r="H33" s="21"/>
      <c r="I33" s="21"/>
      <c r="J33" s="21"/>
      <c r="K33" s="21"/>
      <c r="L33" s="21"/>
      <c r="M33" s="21"/>
    </row>
    <row r="34" spans="2:13" ht="115.5" customHeight="1">
      <c r="B34" s="283" t="s">
        <v>506</v>
      </c>
      <c r="C34" s="284"/>
      <c r="D34" s="21"/>
      <c r="E34" s="21"/>
      <c r="F34" s="21"/>
      <c r="G34" s="21"/>
      <c r="H34" s="21"/>
      <c r="I34" s="21"/>
      <c r="J34" s="21"/>
      <c r="K34" s="21"/>
      <c r="L34" s="21"/>
      <c r="M34" s="21"/>
    </row>
    <row r="35" spans="2:13" ht="20.25" customHeight="1">
      <c r="B35" s="71" t="s">
        <v>3</v>
      </c>
      <c r="C35" s="72" t="s">
        <v>4</v>
      </c>
      <c r="D35" s="21"/>
      <c r="E35" s="21"/>
      <c r="F35" s="21"/>
      <c r="G35" s="21"/>
      <c r="H35" s="21"/>
      <c r="I35" s="21"/>
      <c r="J35" s="21"/>
      <c r="K35" s="21"/>
      <c r="L35" s="21"/>
      <c r="M35" s="21"/>
    </row>
    <row r="36" spans="2:13" ht="74.25" customHeight="1">
      <c r="B36" s="60" t="s">
        <v>5</v>
      </c>
      <c r="C36" s="61" t="s">
        <v>384</v>
      </c>
      <c r="D36" s="21"/>
      <c r="E36" s="21"/>
      <c r="F36" s="21"/>
      <c r="G36" s="21"/>
      <c r="H36" s="21"/>
      <c r="I36" s="21"/>
      <c r="J36" s="21"/>
      <c r="K36" s="21"/>
      <c r="L36" s="21"/>
      <c r="M36" s="21"/>
    </row>
    <row r="37" spans="2:13" ht="149.25" customHeight="1">
      <c r="B37" s="60" t="s">
        <v>6</v>
      </c>
      <c r="C37" s="61" t="s">
        <v>370</v>
      </c>
      <c r="D37" s="21"/>
      <c r="E37" s="21"/>
      <c r="F37" s="21"/>
      <c r="G37" s="21"/>
      <c r="H37" s="21"/>
      <c r="I37" s="21"/>
      <c r="J37" s="21"/>
      <c r="K37" s="21"/>
      <c r="L37" s="21"/>
      <c r="M37" s="21"/>
    </row>
    <row r="38" spans="2:13" ht="59.25" customHeight="1">
      <c r="B38" s="60" t="s">
        <v>7</v>
      </c>
      <c r="C38" s="61" t="s">
        <v>385</v>
      </c>
      <c r="D38" s="21"/>
      <c r="E38" s="21"/>
      <c r="F38" s="21"/>
      <c r="G38" s="21"/>
      <c r="H38" s="21"/>
      <c r="I38" s="21"/>
      <c r="J38" s="21"/>
      <c r="K38" s="21"/>
      <c r="L38" s="21"/>
      <c r="M38" s="21"/>
    </row>
    <row r="39" spans="2:13" ht="87.75" customHeight="1">
      <c r="B39" s="60" t="s">
        <v>8</v>
      </c>
      <c r="C39" s="61" t="s">
        <v>387</v>
      </c>
      <c r="D39" s="21"/>
      <c r="E39" s="21"/>
      <c r="F39" s="21"/>
      <c r="G39" s="21"/>
      <c r="H39" s="21"/>
      <c r="I39" s="21"/>
      <c r="J39" s="21"/>
      <c r="K39" s="21"/>
      <c r="L39" s="21"/>
      <c r="M39" s="21"/>
    </row>
    <row r="40" spans="2:13" ht="54" customHeight="1" thickBot="1">
      <c r="B40" s="62" t="s">
        <v>9</v>
      </c>
      <c r="C40" s="63" t="s">
        <v>386</v>
      </c>
      <c r="D40" s="21"/>
      <c r="E40" s="21"/>
      <c r="F40" s="21"/>
      <c r="G40" s="21"/>
      <c r="H40" s="21"/>
      <c r="I40" s="21"/>
      <c r="J40" s="21"/>
      <c r="K40" s="21"/>
      <c r="L40" s="21"/>
      <c r="M40" s="21"/>
    </row>
    <row r="41" spans="2:13" ht="15.75" customHeight="1" thickBot="1">
      <c r="B41" s="18"/>
      <c r="C41" s="21"/>
      <c r="D41" s="21"/>
      <c r="E41" s="21"/>
      <c r="F41" s="21"/>
      <c r="G41" s="21"/>
      <c r="H41" s="21"/>
      <c r="I41" s="21"/>
      <c r="J41" s="21"/>
      <c r="K41" s="21"/>
      <c r="L41" s="21"/>
      <c r="M41" s="21"/>
    </row>
    <row r="42" spans="2:13" ht="27.75">
      <c r="B42" s="273" t="s">
        <v>1</v>
      </c>
      <c r="C42" s="274"/>
      <c r="D42" s="21"/>
      <c r="E42" s="21"/>
      <c r="F42" s="21"/>
      <c r="G42" s="21"/>
      <c r="H42" s="21"/>
      <c r="I42" s="21"/>
      <c r="J42" s="21"/>
      <c r="K42" s="21"/>
      <c r="L42" s="21"/>
      <c r="M42" s="21"/>
    </row>
    <row r="43" spans="2:13" ht="20.25" customHeight="1">
      <c r="B43" s="280" t="s">
        <v>583</v>
      </c>
      <c r="C43" s="277"/>
      <c r="D43" s="21"/>
      <c r="E43" s="21"/>
      <c r="F43" s="21"/>
      <c r="G43" s="21"/>
      <c r="H43" s="21"/>
      <c r="I43" s="21"/>
      <c r="J43" s="21"/>
      <c r="K43" s="21"/>
      <c r="L43" s="21"/>
      <c r="M43" s="21"/>
    </row>
    <row r="44" spans="2:13" ht="134.25" customHeight="1" thickBot="1">
      <c r="B44" s="278" t="s">
        <v>584</v>
      </c>
      <c r="C44" s="279"/>
      <c r="D44" s="24"/>
      <c r="E44" s="24"/>
      <c r="F44" s="24"/>
      <c r="G44" s="24"/>
      <c r="H44" s="24"/>
      <c r="I44" s="24"/>
      <c r="J44" s="24"/>
      <c r="K44" s="24"/>
      <c r="L44" s="24"/>
      <c r="M44" s="24"/>
    </row>
    <row r="45" spans="2:13" ht="15.75" customHeight="1" thickBot="1">
      <c r="B45" s="21"/>
      <c r="C45" s="21"/>
      <c r="D45" s="21"/>
      <c r="E45" s="21"/>
      <c r="F45" s="21"/>
      <c r="G45" s="21"/>
      <c r="H45" s="21"/>
      <c r="I45" s="21"/>
      <c r="J45" s="21"/>
      <c r="K45" s="21"/>
      <c r="L45" s="21"/>
      <c r="M45" s="21"/>
    </row>
    <row r="46" spans="2:13" ht="33" customHeight="1">
      <c r="B46" s="269" t="s">
        <v>507</v>
      </c>
      <c r="C46" s="270"/>
      <c r="D46" s="20"/>
      <c r="E46" s="20"/>
      <c r="F46" s="20"/>
      <c r="G46" s="20"/>
      <c r="H46" s="20"/>
      <c r="I46" s="20"/>
      <c r="J46" s="20"/>
      <c r="K46" s="20"/>
      <c r="L46" s="20"/>
      <c r="M46" s="20"/>
    </row>
    <row r="47" spans="2:13" ht="45.75" customHeight="1">
      <c r="B47" s="271" t="s">
        <v>508</v>
      </c>
      <c r="C47" s="277"/>
      <c r="D47" s="22"/>
      <c r="E47" s="22"/>
      <c r="F47" s="22"/>
      <c r="G47" s="22"/>
      <c r="H47" s="22"/>
      <c r="I47" s="22"/>
      <c r="J47" s="22"/>
      <c r="K47" s="22"/>
      <c r="L47" s="22"/>
      <c r="M47" s="22"/>
    </row>
    <row r="48" spans="2:13" ht="20.25" customHeight="1">
      <c r="B48" s="73" t="s">
        <v>3</v>
      </c>
      <c r="C48" s="74" t="s">
        <v>4</v>
      </c>
      <c r="D48" s="23"/>
      <c r="E48" s="23"/>
      <c r="F48" s="23"/>
      <c r="G48" s="23"/>
      <c r="H48" s="23"/>
      <c r="I48" s="23"/>
      <c r="J48" s="23"/>
      <c r="K48" s="23"/>
      <c r="L48" s="23"/>
      <c r="M48" s="23"/>
    </row>
    <row r="49" spans="2:13" ht="66" customHeight="1">
      <c r="B49" s="60" t="s">
        <v>5</v>
      </c>
      <c r="C49" s="68" t="s">
        <v>265</v>
      </c>
      <c r="D49" s="21"/>
      <c r="E49" s="21"/>
      <c r="F49" s="21"/>
      <c r="G49" s="21"/>
      <c r="H49" s="21"/>
      <c r="I49" s="21"/>
      <c r="J49" s="21"/>
      <c r="K49" s="21"/>
      <c r="L49" s="21"/>
      <c r="M49" s="21"/>
    </row>
    <row r="50" spans="2:13" ht="54" customHeight="1">
      <c r="B50" s="60" t="s">
        <v>6</v>
      </c>
      <c r="C50" s="68" t="s">
        <v>266</v>
      </c>
      <c r="D50" s="21"/>
      <c r="E50" s="21"/>
      <c r="F50" s="21"/>
      <c r="G50" s="21"/>
      <c r="H50" s="21"/>
      <c r="I50" s="21"/>
      <c r="J50" s="21"/>
      <c r="K50" s="21"/>
      <c r="L50" s="21"/>
      <c r="M50" s="21"/>
    </row>
    <row r="51" spans="2:13" ht="50.25" customHeight="1">
      <c r="B51" s="60" t="s">
        <v>7</v>
      </c>
      <c r="C51" s="68" t="s">
        <v>267</v>
      </c>
      <c r="D51" s="21"/>
      <c r="E51" s="21"/>
      <c r="F51" s="21"/>
      <c r="G51" s="21"/>
      <c r="H51" s="21"/>
      <c r="I51" s="21"/>
      <c r="J51" s="21"/>
      <c r="K51" s="21"/>
      <c r="L51" s="21"/>
      <c r="M51" s="21"/>
    </row>
    <row r="52" spans="2:13" ht="81.75" customHeight="1">
      <c r="B52" s="60" t="s">
        <v>8</v>
      </c>
      <c r="C52" s="68" t="s">
        <v>268</v>
      </c>
      <c r="D52" s="21"/>
      <c r="E52" s="21"/>
      <c r="F52" s="21"/>
      <c r="G52" s="21"/>
      <c r="H52" s="21"/>
      <c r="I52" s="21"/>
      <c r="J52" s="21"/>
      <c r="K52" s="21"/>
      <c r="L52" s="21"/>
      <c r="M52" s="21"/>
    </row>
    <row r="53" spans="2:13" ht="68.25" customHeight="1" thickBot="1">
      <c r="B53" s="62" t="s">
        <v>9</v>
      </c>
      <c r="C53" s="70" t="s">
        <v>269</v>
      </c>
      <c r="D53" s="21"/>
      <c r="E53" s="21"/>
      <c r="F53" s="21"/>
      <c r="G53" s="21"/>
      <c r="H53" s="21"/>
      <c r="I53" s="21"/>
      <c r="J53" s="21"/>
      <c r="K53" s="21"/>
      <c r="L53" s="21"/>
      <c r="M53" s="21"/>
    </row>
    <row r="54" spans="2:13" ht="15.75" customHeight="1" thickBot="1">
      <c r="B54" s="75"/>
      <c r="C54" s="75"/>
      <c r="D54" s="21"/>
      <c r="E54" s="21"/>
      <c r="F54" s="21"/>
      <c r="G54" s="21"/>
      <c r="H54" s="21"/>
      <c r="I54" s="21"/>
      <c r="J54" s="21"/>
      <c r="K54" s="21"/>
      <c r="L54" s="21"/>
      <c r="M54" s="21"/>
    </row>
    <row r="55" spans="2:13" ht="55.5" customHeight="1">
      <c r="B55" s="275" t="s">
        <v>11</v>
      </c>
      <c r="C55" s="276"/>
      <c r="D55" s="25"/>
      <c r="E55" s="25"/>
      <c r="F55" s="25"/>
      <c r="G55" s="25"/>
      <c r="H55" s="25"/>
      <c r="I55" s="25"/>
      <c r="J55" s="25"/>
      <c r="K55" s="25"/>
      <c r="L55" s="25"/>
      <c r="M55" s="25"/>
    </row>
    <row r="56" spans="2:13" ht="57.75" customHeight="1">
      <c r="B56" s="271" t="s">
        <v>270</v>
      </c>
      <c r="C56" s="277"/>
      <c r="D56" s="22"/>
      <c r="E56" s="22"/>
      <c r="F56" s="22"/>
      <c r="G56" s="22"/>
      <c r="H56" s="22"/>
      <c r="I56" s="22"/>
      <c r="J56" s="22"/>
      <c r="K56" s="22"/>
      <c r="L56" s="22"/>
      <c r="M56" s="22"/>
    </row>
    <row r="57" spans="2:13" ht="20.25">
      <c r="B57" s="73" t="s">
        <v>3</v>
      </c>
      <c r="C57" s="74" t="s">
        <v>4</v>
      </c>
      <c r="D57" s="23"/>
      <c r="E57" s="23"/>
      <c r="F57" s="23"/>
      <c r="G57" s="23"/>
      <c r="H57" s="23"/>
      <c r="I57" s="23"/>
      <c r="J57" s="23"/>
      <c r="K57" s="23"/>
      <c r="L57" s="23"/>
      <c r="M57" s="23"/>
    </row>
    <row r="58" spans="2:13" ht="96" customHeight="1">
      <c r="B58" s="60" t="s">
        <v>5</v>
      </c>
      <c r="C58" s="68" t="s">
        <v>271</v>
      </c>
      <c r="D58" s="21"/>
      <c r="E58" s="21"/>
      <c r="F58" s="21"/>
      <c r="G58" s="21"/>
      <c r="H58" s="21"/>
      <c r="I58" s="21"/>
      <c r="J58" s="21"/>
      <c r="K58" s="21"/>
      <c r="L58" s="21"/>
      <c r="M58" s="21"/>
    </row>
    <row r="59" spans="2:13" ht="95.25" customHeight="1">
      <c r="B59" s="60" t="s">
        <v>6</v>
      </c>
      <c r="C59" s="68" t="s">
        <v>272</v>
      </c>
      <c r="D59" s="21"/>
      <c r="E59" s="21"/>
      <c r="F59" s="21"/>
      <c r="G59" s="21"/>
      <c r="H59" s="21"/>
      <c r="I59" s="21"/>
      <c r="J59" s="21"/>
      <c r="K59" s="21"/>
      <c r="L59" s="21"/>
      <c r="M59" s="21"/>
    </row>
    <row r="60" spans="2:13" ht="36.75" customHeight="1">
      <c r="B60" s="60" t="s">
        <v>7</v>
      </c>
      <c r="C60" s="68" t="s">
        <v>378</v>
      </c>
      <c r="D60" s="21"/>
      <c r="E60" s="21"/>
      <c r="F60" s="21"/>
      <c r="G60" s="21"/>
      <c r="H60" s="21"/>
      <c r="I60" s="21"/>
      <c r="J60" s="21"/>
      <c r="K60" s="21"/>
      <c r="L60" s="21"/>
      <c r="M60" s="21"/>
    </row>
    <row r="61" spans="2:13" ht="66" customHeight="1">
      <c r="B61" s="60" t="s">
        <v>8</v>
      </c>
      <c r="C61" s="68" t="s">
        <v>379</v>
      </c>
      <c r="D61" s="21"/>
      <c r="E61" s="21"/>
      <c r="F61" s="21"/>
      <c r="G61" s="21"/>
      <c r="H61" s="21"/>
      <c r="I61" s="21"/>
      <c r="J61" s="21"/>
      <c r="K61" s="21"/>
      <c r="L61" s="21"/>
      <c r="M61" s="21"/>
    </row>
    <row r="62" spans="2:13" ht="83.25" customHeight="1" thickBot="1">
      <c r="B62" s="62" t="s">
        <v>9</v>
      </c>
      <c r="C62" s="70" t="s">
        <v>273</v>
      </c>
      <c r="D62" s="21"/>
      <c r="E62" s="21"/>
      <c r="F62" s="21"/>
      <c r="G62" s="21"/>
      <c r="H62" s="21"/>
      <c r="I62" s="21"/>
      <c r="J62" s="21"/>
      <c r="K62" s="21"/>
      <c r="L62" s="21"/>
      <c r="M62" s="21"/>
    </row>
    <row r="63" spans="2:13" ht="15.75" customHeight="1" thickBot="1">
      <c r="B63" s="76"/>
      <c r="C63" s="77"/>
      <c r="D63" s="18"/>
      <c r="E63" s="18"/>
      <c r="F63" s="18"/>
      <c r="G63" s="18"/>
      <c r="H63" s="18"/>
      <c r="I63" s="18"/>
      <c r="J63" s="18"/>
      <c r="K63" s="18"/>
      <c r="L63" s="18"/>
      <c r="M63" s="18"/>
    </row>
    <row r="64" spans="2:13" ht="56.25" customHeight="1">
      <c r="B64" s="275" t="s">
        <v>509</v>
      </c>
      <c r="C64" s="276"/>
      <c r="D64" s="26"/>
      <c r="E64" s="26"/>
      <c r="F64" s="26"/>
      <c r="G64" s="26"/>
      <c r="H64" s="26"/>
      <c r="I64" s="26"/>
      <c r="J64" s="26"/>
      <c r="K64" s="26"/>
      <c r="L64" s="26"/>
      <c r="M64" s="26"/>
    </row>
    <row r="65" spans="2:13" ht="63.75" customHeight="1">
      <c r="B65" s="271" t="s">
        <v>510</v>
      </c>
      <c r="C65" s="277"/>
      <c r="D65" s="22"/>
      <c r="E65" s="22"/>
      <c r="F65" s="22"/>
      <c r="G65" s="22"/>
      <c r="H65" s="22"/>
      <c r="I65" s="22"/>
      <c r="J65" s="22"/>
      <c r="K65" s="22"/>
      <c r="L65" s="22"/>
      <c r="M65" s="22"/>
    </row>
    <row r="66" spans="2:13" ht="20.25">
      <c r="B66" s="73" t="s">
        <v>3</v>
      </c>
      <c r="C66" s="74" t="s">
        <v>4</v>
      </c>
      <c r="D66" s="23"/>
      <c r="E66" s="23"/>
      <c r="F66" s="23"/>
      <c r="G66" s="23"/>
      <c r="H66" s="23"/>
      <c r="I66" s="23"/>
      <c r="J66" s="23"/>
      <c r="K66" s="23"/>
      <c r="L66" s="23"/>
      <c r="M66" s="23"/>
    </row>
    <row r="67" spans="2:13" ht="75">
      <c r="B67" s="60" t="s">
        <v>5</v>
      </c>
      <c r="C67" s="68" t="s">
        <v>274</v>
      </c>
      <c r="D67" s="21"/>
      <c r="E67" s="21"/>
      <c r="F67" s="21"/>
      <c r="G67" s="21"/>
      <c r="H67" s="21"/>
      <c r="I67" s="21"/>
      <c r="J67" s="21"/>
      <c r="K67" s="21"/>
      <c r="L67" s="21"/>
      <c r="M67" s="21"/>
    </row>
    <row r="68" spans="2:13" ht="135">
      <c r="B68" s="60" t="s">
        <v>6</v>
      </c>
      <c r="C68" s="68" t="s">
        <v>275</v>
      </c>
      <c r="D68" s="21"/>
      <c r="E68" s="21"/>
      <c r="F68" s="21"/>
      <c r="G68" s="21"/>
      <c r="H68" s="21"/>
      <c r="I68" s="21"/>
      <c r="J68" s="21"/>
      <c r="K68" s="21"/>
      <c r="L68" s="21"/>
      <c r="M68" s="21"/>
    </row>
    <row r="69" spans="2:13" ht="60">
      <c r="B69" s="60" t="s">
        <v>7</v>
      </c>
      <c r="C69" s="68" t="s">
        <v>380</v>
      </c>
      <c r="D69" s="21"/>
      <c r="E69" s="21"/>
      <c r="F69" s="21"/>
      <c r="G69" s="21"/>
      <c r="H69" s="21"/>
      <c r="I69" s="21"/>
      <c r="J69" s="21"/>
      <c r="K69" s="21"/>
      <c r="L69" s="21"/>
      <c r="M69" s="21"/>
    </row>
    <row r="70" spans="2:13" ht="120">
      <c r="B70" s="60" t="s">
        <v>8</v>
      </c>
      <c r="C70" s="68" t="s">
        <v>381</v>
      </c>
      <c r="D70" s="21"/>
      <c r="E70" s="21"/>
      <c r="F70" s="21"/>
      <c r="G70" s="21"/>
      <c r="H70" s="21"/>
      <c r="I70" s="21"/>
      <c r="J70" s="21"/>
      <c r="K70" s="21"/>
      <c r="L70" s="21"/>
      <c r="M70" s="21"/>
    </row>
    <row r="71" spans="2:13" ht="45.75" thickBot="1">
      <c r="B71" s="62" t="s">
        <v>9</v>
      </c>
      <c r="C71" s="70" t="s">
        <v>276</v>
      </c>
      <c r="D71" s="21"/>
      <c r="E71" s="21"/>
      <c r="F71" s="21"/>
      <c r="G71" s="21"/>
      <c r="H71" s="21"/>
      <c r="I71" s="21"/>
      <c r="J71" s="21"/>
      <c r="K71" s="21"/>
      <c r="L71" s="21"/>
      <c r="M71" s="21"/>
    </row>
    <row r="72" spans="2:13" ht="6.75" customHeight="1"/>
  </sheetData>
  <sheetProtection algorithmName="SHA-512" hashValue="zTWTE0/+QX2W2TzSDXqXtMrAGgjpfw5YrPc4XI90Uq54reZJ/GcMTNG4fYZuZkH0lzQTRNQPinXPEW5izzMKyQ==" saltValue="POkpnQJgOWZeyr/tC0KrBw==" spinCount="100000" sheet="1" objects="1" scenarios="1"/>
  <mergeCells count="21">
    <mergeCell ref="B33:C33"/>
    <mergeCell ref="B34:C34"/>
    <mergeCell ref="B3:C3"/>
    <mergeCell ref="B6:C6"/>
    <mergeCell ref="B7:C7"/>
    <mergeCell ref="B25:C25"/>
    <mergeCell ref="B2:C2"/>
    <mergeCell ref="B4:C4"/>
    <mergeCell ref="B24:C24"/>
    <mergeCell ref="B15:C15"/>
    <mergeCell ref="B16:C16"/>
    <mergeCell ref="C14:M14"/>
    <mergeCell ref="B42:C42"/>
    <mergeCell ref="B64:C64"/>
    <mergeCell ref="B65:C65"/>
    <mergeCell ref="B55:C55"/>
    <mergeCell ref="B56:C56"/>
    <mergeCell ref="B46:C46"/>
    <mergeCell ref="B47:C47"/>
    <mergeCell ref="B44:C44"/>
    <mergeCell ref="B43:C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14A48-02A3-4370-87AB-67869814612B}">
  <sheetPr>
    <tabColor theme="9" tint="0.39997558519241921"/>
  </sheetPr>
  <dimension ref="B1:D70"/>
  <sheetViews>
    <sheetView workbookViewId="0">
      <selection activeCell="D39" sqref="D39"/>
    </sheetView>
  </sheetViews>
  <sheetFormatPr defaultRowHeight="15"/>
  <cols>
    <col min="2" max="2" width="39.42578125" style="57" customWidth="1"/>
    <col min="3" max="3" width="25.42578125" style="57" customWidth="1"/>
    <col min="4" max="4" width="102" style="57" customWidth="1"/>
  </cols>
  <sheetData>
    <row r="1" spans="2:4" ht="15.75" thickBot="1"/>
    <row r="2" spans="2:4" ht="27.75">
      <c r="B2" s="275" t="s">
        <v>12</v>
      </c>
      <c r="C2" s="292"/>
      <c r="D2" s="293"/>
    </row>
    <row r="3" spans="2:4" ht="32.25" customHeight="1">
      <c r="B3" s="294" t="s">
        <v>511</v>
      </c>
      <c r="C3" s="295"/>
      <c r="D3" s="296"/>
    </row>
    <row r="4" spans="2:4" ht="15.75">
      <c r="B4" s="297" t="s">
        <v>12</v>
      </c>
      <c r="C4" s="298"/>
      <c r="D4" s="78" t="s">
        <v>13</v>
      </c>
    </row>
    <row r="5" spans="2:4" ht="16.5">
      <c r="B5" s="299" t="s">
        <v>16</v>
      </c>
      <c r="C5" s="300"/>
      <c r="D5" s="209" t="s">
        <v>512</v>
      </c>
    </row>
    <row r="6" spans="2:4" ht="33">
      <c r="B6" s="288" t="s">
        <v>17</v>
      </c>
      <c r="C6" s="289"/>
      <c r="D6" s="210" t="s">
        <v>513</v>
      </c>
    </row>
    <row r="7" spans="2:4" ht="36.75" customHeight="1">
      <c r="B7" s="288" t="s">
        <v>18</v>
      </c>
      <c r="C7" s="289"/>
      <c r="D7" s="209" t="s">
        <v>21</v>
      </c>
    </row>
    <row r="8" spans="2:4" ht="33">
      <c r="B8" s="288" t="s">
        <v>19</v>
      </c>
      <c r="C8" s="289"/>
      <c r="D8" s="210" t="s">
        <v>22</v>
      </c>
    </row>
    <row r="9" spans="2:4" ht="50.25" thickBot="1">
      <c r="B9" s="290" t="s">
        <v>20</v>
      </c>
      <c r="C9" s="291"/>
      <c r="D9" s="211" t="s">
        <v>514</v>
      </c>
    </row>
    <row r="10" spans="2:4">
      <c r="B10" s="79"/>
      <c r="C10" s="79"/>
      <c r="D10" s="79"/>
    </row>
    <row r="11" spans="2:4">
      <c r="B11" s="79"/>
      <c r="C11" s="79"/>
      <c r="D11" s="79"/>
    </row>
    <row r="12" spans="2:4">
      <c r="B12" s="79"/>
      <c r="C12" s="79"/>
      <c r="D12" s="79"/>
    </row>
    <row r="13" spans="2:4" ht="15.75" thickBot="1">
      <c r="B13" s="79"/>
      <c r="C13" s="79"/>
      <c r="D13" s="79"/>
    </row>
    <row r="14" spans="2:4" ht="27.75">
      <c r="B14" s="275" t="s">
        <v>15</v>
      </c>
      <c r="C14" s="292"/>
      <c r="D14" s="293"/>
    </row>
    <row r="15" spans="2:4" ht="49.5" customHeight="1">
      <c r="B15" s="294" t="s">
        <v>515</v>
      </c>
      <c r="C15" s="295"/>
      <c r="D15" s="296"/>
    </row>
    <row r="16" spans="2:4" s="195" customFormat="1" ht="15.75">
      <c r="B16" s="212" t="s">
        <v>15</v>
      </c>
      <c r="C16" s="213" t="s">
        <v>14</v>
      </c>
      <c r="D16" s="214" t="s">
        <v>13</v>
      </c>
    </row>
    <row r="17" spans="2:4" s="195" customFormat="1" ht="30">
      <c r="B17" s="215" t="s">
        <v>30</v>
      </c>
      <c r="C17" s="216" t="s">
        <v>26</v>
      </c>
      <c r="D17" s="217" t="s">
        <v>31</v>
      </c>
    </row>
    <row r="18" spans="2:4" s="195" customFormat="1" ht="30">
      <c r="B18" s="215" t="s">
        <v>25</v>
      </c>
      <c r="C18" s="216" t="s">
        <v>26</v>
      </c>
      <c r="D18" s="217" t="s">
        <v>27</v>
      </c>
    </row>
    <row r="19" spans="2:4" s="195" customFormat="1" ht="60">
      <c r="B19" s="215" t="s">
        <v>28</v>
      </c>
      <c r="C19" s="216" t="s">
        <v>26</v>
      </c>
      <c r="D19" s="217" t="s">
        <v>29</v>
      </c>
    </row>
    <row r="20" spans="2:4" s="195" customFormat="1" ht="45">
      <c r="B20" s="215" t="s">
        <v>52</v>
      </c>
      <c r="C20" s="216" t="s">
        <v>18</v>
      </c>
      <c r="D20" s="217" t="s">
        <v>53</v>
      </c>
    </row>
    <row r="21" spans="2:4" s="195" customFormat="1" ht="45">
      <c r="B21" s="215" t="s">
        <v>54</v>
      </c>
      <c r="C21" s="216" t="s">
        <v>18</v>
      </c>
      <c r="D21" s="217" t="s">
        <v>55</v>
      </c>
    </row>
    <row r="22" spans="2:4" s="195" customFormat="1" ht="30">
      <c r="B22" s="215" t="s">
        <v>50</v>
      </c>
      <c r="C22" s="216" t="s">
        <v>18</v>
      </c>
      <c r="D22" s="217" t="s">
        <v>51</v>
      </c>
    </row>
    <row r="23" spans="2:4" s="195" customFormat="1" ht="45">
      <c r="B23" s="215" t="s">
        <v>56</v>
      </c>
      <c r="C23" s="216" t="s">
        <v>18</v>
      </c>
      <c r="D23" s="217" t="s">
        <v>57</v>
      </c>
    </row>
    <row r="24" spans="2:4" s="195" customFormat="1" ht="60">
      <c r="B24" s="215" t="s">
        <v>32</v>
      </c>
      <c r="C24" s="216" t="s">
        <v>33</v>
      </c>
      <c r="D24" s="217" t="s">
        <v>516</v>
      </c>
    </row>
    <row r="25" spans="2:4" s="195" customFormat="1" ht="105">
      <c r="B25" s="215" t="s">
        <v>35</v>
      </c>
      <c r="C25" s="216" t="s">
        <v>36</v>
      </c>
      <c r="D25" s="217" t="s">
        <v>37</v>
      </c>
    </row>
    <row r="26" spans="2:4" s="195" customFormat="1">
      <c r="B26" s="215" t="s">
        <v>38</v>
      </c>
      <c r="C26" s="216" t="s">
        <v>36</v>
      </c>
      <c r="D26" s="217" t="s">
        <v>39</v>
      </c>
    </row>
    <row r="27" spans="2:4" s="195" customFormat="1" ht="45">
      <c r="B27" s="215" t="s">
        <v>40</v>
      </c>
      <c r="C27" s="216" t="s">
        <v>36</v>
      </c>
      <c r="D27" s="217" t="s">
        <v>41</v>
      </c>
    </row>
    <row r="28" spans="2:4" s="195" customFormat="1" ht="30">
      <c r="B28" s="218" t="s">
        <v>23</v>
      </c>
      <c r="C28" s="216" t="s">
        <v>17</v>
      </c>
      <c r="D28" s="217" t="s">
        <v>24</v>
      </c>
    </row>
    <row r="29" spans="2:4" s="195" customFormat="1" ht="30">
      <c r="B29" s="215" t="s">
        <v>44</v>
      </c>
      <c r="C29" s="216" t="s">
        <v>17</v>
      </c>
      <c r="D29" s="217" t="s">
        <v>45</v>
      </c>
    </row>
    <row r="30" spans="2:4" s="195" customFormat="1" ht="45">
      <c r="B30" s="215" t="s">
        <v>42</v>
      </c>
      <c r="C30" s="216" t="s">
        <v>17</v>
      </c>
      <c r="D30" s="217" t="s">
        <v>517</v>
      </c>
    </row>
    <row r="31" spans="2:4" s="195" customFormat="1" ht="30">
      <c r="B31" s="215" t="s">
        <v>48</v>
      </c>
      <c r="C31" s="216" t="s">
        <v>17</v>
      </c>
      <c r="D31" s="217" t="s">
        <v>49</v>
      </c>
    </row>
    <row r="32" spans="2:4" s="195" customFormat="1" ht="58.5" customHeight="1">
      <c r="B32" s="215" t="s">
        <v>46</v>
      </c>
      <c r="C32" s="216" t="s">
        <v>17</v>
      </c>
      <c r="D32" s="217" t="s">
        <v>47</v>
      </c>
    </row>
    <row r="33" spans="2:4" s="195" customFormat="1" ht="45">
      <c r="B33" s="215" t="s">
        <v>85</v>
      </c>
      <c r="C33" s="216" t="s">
        <v>20</v>
      </c>
      <c r="D33" s="217" t="s">
        <v>86</v>
      </c>
    </row>
    <row r="34" spans="2:4" s="195" customFormat="1" ht="45">
      <c r="B34" s="215" t="s">
        <v>83</v>
      </c>
      <c r="C34" s="216" t="s">
        <v>20</v>
      </c>
      <c r="D34" s="217" t="s">
        <v>84</v>
      </c>
    </row>
    <row r="35" spans="2:4" s="195" customFormat="1" ht="30">
      <c r="B35" s="215" t="s">
        <v>89</v>
      </c>
      <c r="C35" s="216" t="s">
        <v>20</v>
      </c>
      <c r="D35" s="217" t="s">
        <v>90</v>
      </c>
    </row>
    <row r="36" spans="2:4" s="195" customFormat="1" ht="60">
      <c r="B36" s="215" t="s">
        <v>87</v>
      </c>
      <c r="C36" s="216" t="s">
        <v>20</v>
      </c>
      <c r="D36" s="217" t="s">
        <v>88</v>
      </c>
    </row>
    <row r="37" spans="2:4" s="195" customFormat="1" ht="45">
      <c r="B37" s="215" t="s">
        <v>58</v>
      </c>
      <c r="C37" s="216" t="s">
        <v>19</v>
      </c>
      <c r="D37" s="217" t="s">
        <v>59</v>
      </c>
    </row>
    <row r="38" spans="2:4" s="195" customFormat="1" ht="45">
      <c r="B38" s="215" t="s">
        <v>60</v>
      </c>
      <c r="C38" s="216" t="s">
        <v>19</v>
      </c>
      <c r="D38" s="217" t="s">
        <v>61</v>
      </c>
    </row>
    <row r="39" spans="2:4" s="195" customFormat="1" ht="75">
      <c r="B39" s="215" t="s">
        <v>64</v>
      </c>
      <c r="C39" s="216" t="s">
        <v>19</v>
      </c>
      <c r="D39" s="217" t="s">
        <v>65</v>
      </c>
    </row>
    <row r="40" spans="2:4" s="195" customFormat="1" ht="45">
      <c r="B40" s="215" t="s">
        <v>66</v>
      </c>
      <c r="C40" s="216" t="s">
        <v>19</v>
      </c>
      <c r="D40" s="217" t="s">
        <v>67</v>
      </c>
    </row>
    <row r="41" spans="2:4" s="195" customFormat="1" ht="60">
      <c r="B41" s="215" t="s">
        <v>71</v>
      </c>
      <c r="C41" s="216" t="s">
        <v>19</v>
      </c>
      <c r="D41" s="217" t="s">
        <v>72</v>
      </c>
    </row>
    <row r="42" spans="2:4" s="195" customFormat="1" ht="45">
      <c r="B42" s="215" t="s">
        <v>73</v>
      </c>
      <c r="C42" s="216" t="s">
        <v>19</v>
      </c>
      <c r="D42" s="217" t="s">
        <v>74</v>
      </c>
    </row>
    <row r="43" spans="2:4" s="195" customFormat="1" ht="45">
      <c r="B43" s="215" t="s">
        <v>75</v>
      </c>
      <c r="C43" s="216" t="s">
        <v>19</v>
      </c>
      <c r="D43" s="217" t="s">
        <v>76</v>
      </c>
    </row>
    <row r="44" spans="2:4" s="195" customFormat="1" ht="45">
      <c r="B44" s="215" t="s">
        <v>77</v>
      </c>
      <c r="C44" s="216" t="s">
        <v>19</v>
      </c>
      <c r="D44" s="217" t="s">
        <v>78</v>
      </c>
    </row>
    <row r="45" spans="2:4" s="195" customFormat="1" ht="45">
      <c r="B45" s="215" t="s">
        <v>79</v>
      </c>
      <c r="C45" s="216" t="s">
        <v>19</v>
      </c>
      <c r="D45" s="217" t="s">
        <v>80</v>
      </c>
    </row>
    <row r="46" spans="2:4" s="195" customFormat="1" ht="45">
      <c r="B46" s="215" t="s">
        <v>81</v>
      </c>
      <c r="C46" s="216" t="s">
        <v>19</v>
      </c>
      <c r="D46" s="217" t="s">
        <v>518</v>
      </c>
    </row>
    <row r="47" spans="2:4" s="195" customFormat="1" ht="30">
      <c r="B47" s="215" t="s">
        <v>62</v>
      </c>
      <c r="C47" s="216" t="s">
        <v>19</v>
      </c>
      <c r="D47" s="217" t="s">
        <v>63</v>
      </c>
    </row>
    <row r="48" spans="2:4" s="195" customFormat="1" ht="30.75" thickBot="1">
      <c r="B48" s="219" t="s">
        <v>68</v>
      </c>
      <c r="C48" s="220" t="s">
        <v>69</v>
      </c>
      <c r="D48" s="221" t="s">
        <v>70</v>
      </c>
    </row>
    <row r="49" spans="2:4">
      <c r="B49" s="34"/>
      <c r="C49" s="34"/>
      <c r="D49" s="34"/>
    </row>
    <row r="50" spans="2:4">
      <c r="B50" s="34"/>
      <c r="C50" s="34"/>
      <c r="D50" s="34"/>
    </row>
    <row r="51" spans="2:4">
      <c r="B51" s="80"/>
      <c r="C51" s="80"/>
      <c r="D51" s="80"/>
    </row>
    <row r="52" spans="2:4">
      <c r="B52" s="80"/>
      <c r="C52" s="80"/>
      <c r="D52" s="80"/>
    </row>
    <row r="53" spans="2:4">
      <c r="B53" s="80"/>
      <c r="C53" s="80"/>
      <c r="D53" s="80"/>
    </row>
    <row r="54" spans="2:4">
      <c r="B54" s="80"/>
      <c r="C54" s="80"/>
      <c r="D54" s="80"/>
    </row>
    <row r="55" spans="2:4">
      <c r="B55" s="80"/>
      <c r="C55" s="80"/>
      <c r="D55" s="80"/>
    </row>
    <row r="56" spans="2:4">
      <c r="B56" s="80"/>
      <c r="C56" s="80"/>
      <c r="D56" s="80"/>
    </row>
    <row r="57" spans="2:4">
      <c r="B57" s="80"/>
      <c r="C57" s="80"/>
      <c r="D57" s="80"/>
    </row>
    <row r="58" spans="2:4">
      <c r="B58" s="80"/>
      <c r="C58" s="80"/>
      <c r="D58" s="80"/>
    </row>
    <row r="59" spans="2:4">
      <c r="B59" s="80"/>
      <c r="C59" s="80"/>
      <c r="D59" s="80"/>
    </row>
    <row r="60" spans="2:4">
      <c r="B60" s="80"/>
      <c r="C60" s="80"/>
      <c r="D60" s="80"/>
    </row>
    <row r="61" spans="2:4">
      <c r="B61" s="80"/>
      <c r="C61" s="80"/>
      <c r="D61" s="80"/>
    </row>
    <row r="62" spans="2:4">
      <c r="B62" s="80"/>
      <c r="C62" s="80"/>
      <c r="D62" s="80"/>
    </row>
    <row r="63" spans="2:4">
      <c r="B63" s="80"/>
      <c r="C63" s="80"/>
      <c r="D63" s="80"/>
    </row>
    <row r="64" spans="2:4">
      <c r="B64" s="80"/>
      <c r="C64" s="80"/>
      <c r="D64" s="80"/>
    </row>
    <row r="65" spans="2:4">
      <c r="B65" s="80"/>
      <c r="C65" s="80"/>
      <c r="D65" s="80"/>
    </row>
    <row r="66" spans="2:4">
      <c r="B66" s="80"/>
      <c r="C66" s="80"/>
      <c r="D66" s="80"/>
    </row>
    <row r="67" spans="2:4">
      <c r="B67" s="80"/>
      <c r="C67" s="80"/>
      <c r="D67" s="80"/>
    </row>
    <row r="68" spans="2:4">
      <c r="B68" s="80"/>
      <c r="C68" s="80"/>
      <c r="D68" s="80"/>
    </row>
    <row r="69" spans="2:4">
      <c r="B69" s="80"/>
      <c r="C69" s="80"/>
      <c r="D69" s="80"/>
    </row>
    <row r="70" spans="2:4">
      <c r="B70" s="80"/>
      <c r="C70" s="80"/>
      <c r="D70" s="80"/>
    </row>
  </sheetData>
  <sheetProtection algorithmName="SHA-512" hashValue="BE3lbH1qW+H/aoLKxVZonu4d34j69kwT4NlrbwI1TBbMH+ENWoadC1qJ9BGKqozjzh71zhKYUg0arE+damA6tA==" saltValue="BpHnCQS8Gle2t6aSvZoiXQ==" spinCount="100000" sheet="1" objects="1" scenarios="1"/>
  <mergeCells count="10">
    <mergeCell ref="B2:D2"/>
    <mergeCell ref="B4:C4"/>
    <mergeCell ref="B3:D3"/>
    <mergeCell ref="B5:C5"/>
    <mergeCell ref="B6:C6"/>
    <mergeCell ref="B7:C7"/>
    <mergeCell ref="B8:C8"/>
    <mergeCell ref="B9:C9"/>
    <mergeCell ref="B14:D14"/>
    <mergeCell ref="B15:D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BDD26-F21B-4360-8309-A238C81D34A5}">
  <sheetPr>
    <tabColor theme="7" tint="0.39997558519241921"/>
  </sheetPr>
  <dimension ref="B1:J52"/>
  <sheetViews>
    <sheetView workbookViewId="0">
      <selection activeCell="F14" sqref="F14"/>
    </sheetView>
  </sheetViews>
  <sheetFormatPr defaultRowHeight="15"/>
  <cols>
    <col min="2" max="2" width="10.7109375" style="120" customWidth="1"/>
    <col min="3" max="3" width="13.42578125" style="120" customWidth="1"/>
    <col min="4" max="4" width="10.7109375" style="120" customWidth="1"/>
    <col min="5" max="5" width="2.7109375" style="120" customWidth="1"/>
    <col min="6" max="6" width="20.7109375" style="120" customWidth="1"/>
    <col min="7" max="7" width="2.7109375" style="120" customWidth="1"/>
    <col min="8" max="8" width="20.7109375" style="120" customWidth="1"/>
    <col min="9" max="9" width="2.7109375" style="120" customWidth="1"/>
    <col min="10" max="10" width="20.7109375" style="120" customWidth="1"/>
  </cols>
  <sheetData>
    <row r="1" spans="2:10" ht="15.75" thickBot="1"/>
    <row r="2" spans="2:10">
      <c r="B2" s="350"/>
      <c r="C2" s="351"/>
      <c r="D2" s="351"/>
      <c r="E2" s="351"/>
      <c r="F2" s="351"/>
      <c r="G2" s="351"/>
      <c r="H2" s="351"/>
      <c r="I2" s="351"/>
      <c r="J2" s="352"/>
    </row>
    <row r="3" spans="2:10">
      <c r="B3" s="353"/>
      <c r="C3" s="354"/>
      <c r="D3" s="354"/>
      <c r="E3" s="354"/>
      <c r="F3" s="354"/>
      <c r="G3" s="354"/>
      <c r="H3" s="354"/>
      <c r="I3" s="354"/>
      <c r="J3" s="355"/>
    </row>
    <row r="4" spans="2:10">
      <c r="B4" s="353"/>
      <c r="C4" s="354"/>
      <c r="D4" s="354"/>
      <c r="E4" s="354"/>
      <c r="F4" s="354"/>
      <c r="G4" s="354"/>
      <c r="H4" s="354"/>
      <c r="I4" s="354"/>
      <c r="J4" s="355"/>
    </row>
    <row r="5" spans="2:10">
      <c r="B5" s="353"/>
      <c r="C5" s="354"/>
      <c r="D5" s="354"/>
      <c r="E5" s="354"/>
      <c r="F5" s="354"/>
      <c r="G5" s="354"/>
      <c r="H5" s="354"/>
      <c r="I5" s="354"/>
      <c r="J5" s="355"/>
    </row>
    <row r="6" spans="2:10">
      <c r="B6" s="353"/>
      <c r="C6" s="354"/>
      <c r="D6" s="354"/>
      <c r="E6" s="354"/>
      <c r="F6" s="354"/>
      <c r="G6" s="354"/>
      <c r="H6" s="354"/>
      <c r="I6" s="354"/>
      <c r="J6" s="355"/>
    </row>
    <row r="7" spans="2:10">
      <c r="B7" s="353"/>
      <c r="C7" s="354"/>
      <c r="D7" s="354"/>
      <c r="E7" s="354"/>
      <c r="F7" s="354"/>
      <c r="G7" s="354"/>
      <c r="H7" s="354"/>
      <c r="I7" s="354"/>
      <c r="J7" s="355"/>
    </row>
    <row r="8" spans="2:10">
      <c r="B8" s="353"/>
      <c r="C8" s="354"/>
      <c r="D8" s="354"/>
      <c r="E8" s="354"/>
      <c r="F8" s="354"/>
      <c r="G8" s="354"/>
      <c r="H8" s="354"/>
      <c r="I8" s="354"/>
      <c r="J8" s="355"/>
    </row>
    <row r="9" spans="2:10">
      <c r="B9" s="353"/>
      <c r="C9" s="354"/>
      <c r="D9" s="354"/>
      <c r="E9" s="354"/>
      <c r="F9" s="354"/>
      <c r="G9" s="354"/>
      <c r="H9" s="354"/>
      <c r="I9" s="354"/>
      <c r="J9" s="355"/>
    </row>
    <row r="10" spans="2:10" ht="45" customHeight="1" thickBot="1">
      <c r="B10" s="356" t="s">
        <v>91</v>
      </c>
      <c r="C10" s="357"/>
      <c r="D10" s="357"/>
      <c r="E10" s="357"/>
      <c r="F10" s="357"/>
      <c r="G10" s="357"/>
      <c r="H10" s="357"/>
      <c r="I10" s="357"/>
      <c r="J10" s="358"/>
    </row>
    <row r="11" spans="2:10" ht="27.75">
      <c r="B11" s="359" t="s">
        <v>92</v>
      </c>
      <c r="C11" s="360"/>
      <c r="D11" s="360"/>
      <c r="E11" s="360"/>
      <c r="F11" s="360"/>
      <c r="G11" s="360"/>
      <c r="H11" s="360"/>
      <c r="I11" s="360"/>
      <c r="J11" s="361"/>
    </row>
    <row r="12" spans="2:10" ht="24" customHeight="1">
      <c r="B12" s="304" t="s">
        <v>93</v>
      </c>
      <c r="C12" s="305"/>
      <c r="D12" s="305"/>
      <c r="E12" s="306"/>
      <c r="F12" s="362"/>
      <c r="G12" s="363"/>
      <c r="H12" s="363"/>
      <c r="I12" s="363"/>
      <c r="J12" s="364"/>
    </row>
    <row r="13" spans="2:10" ht="60" customHeight="1">
      <c r="B13" s="304" t="s">
        <v>94</v>
      </c>
      <c r="C13" s="305"/>
      <c r="D13" s="305"/>
      <c r="E13" s="306"/>
      <c r="F13" s="307"/>
      <c r="G13" s="302"/>
      <c r="H13" s="302"/>
      <c r="I13" s="302"/>
      <c r="J13" s="303"/>
    </row>
    <row r="14" spans="2:10" ht="24" customHeight="1">
      <c r="B14" s="308" t="s">
        <v>95</v>
      </c>
      <c r="C14" s="309"/>
      <c r="D14" s="310"/>
      <c r="E14" s="311">
        <v>1</v>
      </c>
      <c r="F14" s="123"/>
      <c r="G14" s="313">
        <v>2</v>
      </c>
      <c r="H14" s="124"/>
      <c r="I14" s="313">
        <v>3</v>
      </c>
      <c r="J14" s="125"/>
    </row>
    <row r="15" spans="2:10" ht="66.75" customHeight="1">
      <c r="B15" s="308" t="s">
        <v>96</v>
      </c>
      <c r="C15" s="309"/>
      <c r="D15" s="310"/>
      <c r="E15" s="312"/>
      <c r="F15" s="123" t="s">
        <v>377</v>
      </c>
      <c r="G15" s="314"/>
      <c r="H15" s="124" t="s">
        <v>377</v>
      </c>
      <c r="I15" s="314"/>
      <c r="J15" s="125" t="s">
        <v>377</v>
      </c>
    </row>
    <row r="16" spans="2:10" ht="24" customHeight="1">
      <c r="B16" s="308" t="s">
        <v>95</v>
      </c>
      <c r="C16" s="309"/>
      <c r="D16" s="310"/>
      <c r="E16" s="311">
        <v>4</v>
      </c>
      <c r="F16" s="124"/>
      <c r="G16" s="313">
        <v>5</v>
      </c>
      <c r="H16" s="124"/>
      <c r="I16" s="313">
        <v>6</v>
      </c>
      <c r="J16" s="125"/>
    </row>
    <row r="17" spans="2:10" ht="66.75" customHeight="1">
      <c r="B17" s="308" t="s">
        <v>96</v>
      </c>
      <c r="C17" s="309"/>
      <c r="D17" s="310"/>
      <c r="E17" s="312"/>
      <c r="F17" s="124" t="s">
        <v>377</v>
      </c>
      <c r="G17" s="314"/>
      <c r="H17" s="124" t="s">
        <v>377</v>
      </c>
      <c r="I17" s="314"/>
      <c r="J17" s="125" t="s">
        <v>377</v>
      </c>
    </row>
    <row r="18" spans="2:10" ht="36" customHeight="1">
      <c r="B18" s="308" t="s">
        <v>519</v>
      </c>
      <c r="C18" s="309"/>
      <c r="D18" s="309"/>
      <c r="E18" s="310"/>
      <c r="F18" s="301"/>
      <c r="G18" s="302"/>
      <c r="H18" s="302"/>
      <c r="I18" s="302"/>
      <c r="J18" s="303"/>
    </row>
    <row r="19" spans="2:10" ht="24" customHeight="1">
      <c r="B19" s="308" t="s">
        <v>98</v>
      </c>
      <c r="C19" s="309"/>
      <c r="D19" s="309"/>
      <c r="E19" s="310"/>
      <c r="F19" s="301"/>
      <c r="G19" s="302"/>
      <c r="H19" s="302"/>
      <c r="I19" s="302"/>
      <c r="J19" s="303"/>
    </row>
    <row r="20" spans="2:10" ht="24" customHeight="1">
      <c r="B20" s="308" t="s">
        <v>99</v>
      </c>
      <c r="C20" s="309"/>
      <c r="D20" s="309"/>
      <c r="E20" s="310"/>
      <c r="F20" s="307"/>
      <c r="G20" s="302"/>
      <c r="H20" s="302"/>
      <c r="I20" s="302"/>
      <c r="J20" s="303"/>
    </row>
    <row r="21" spans="2:10" ht="45" customHeight="1">
      <c r="B21" s="308" t="s">
        <v>100</v>
      </c>
      <c r="C21" s="309"/>
      <c r="D21" s="309"/>
      <c r="E21" s="310"/>
      <c r="F21" s="307"/>
      <c r="G21" s="302"/>
      <c r="H21" s="302"/>
      <c r="I21" s="302"/>
      <c r="J21" s="303"/>
    </row>
    <row r="22" spans="2:10" ht="24" customHeight="1" thickBot="1">
      <c r="B22" s="81" t="s">
        <v>101</v>
      </c>
      <c r="C22" s="126"/>
      <c r="D22" s="349" t="s">
        <v>102</v>
      </c>
      <c r="E22" s="349"/>
      <c r="F22" s="127"/>
      <c r="G22" s="333"/>
      <c r="H22" s="333"/>
      <c r="I22" s="334" t="s">
        <v>294</v>
      </c>
      <c r="J22" s="335"/>
    </row>
    <row r="23" spans="2:10" ht="15.75" thickBot="1">
      <c r="B23" s="79"/>
      <c r="C23" s="79"/>
      <c r="D23" s="79"/>
      <c r="E23" s="79"/>
      <c r="F23" s="79"/>
      <c r="G23" s="79"/>
      <c r="H23" s="79"/>
      <c r="I23" s="79"/>
      <c r="J23" s="79"/>
    </row>
    <row r="24" spans="2:10" ht="27.75">
      <c r="B24" s="332" t="s">
        <v>191</v>
      </c>
      <c r="C24" s="329"/>
      <c r="D24" s="329"/>
      <c r="E24" s="329"/>
      <c r="F24" s="329"/>
      <c r="G24" s="329"/>
      <c r="H24" s="329"/>
      <c r="I24" s="329"/>
      <c r="J24" s="331"/>
    </row>
    <row r="25" spans="2:10">
      <c r="B25" s="336" t="s">
        <v>105</v>
      </c>
      <c r="C25" s="337"/>
      <c r="D25" s="340" t="s">
        <v>104</v>
      </c>
      <c r="E25" s="341"/>
      <c r="F25" s="341"/>
      <c r="G25" s="341"/>
      <c r="H25" s="341"/>
      <c r="I25" s="341"/>
      <c r="J25" s="342"/>
    </row>
    <row r="26" spans="2:10" ht="35.1" customHeight="1">
      <c r="B26" s="338"/>
      <c r="C26" s="339"/>
      <c r="D26" s="343"/>
      <c r="E26" s="344"/>
      <c r="F26" s="344"/>
      <c r="G26" s="344"/>
      <c r="H26" s="344"/>
      <c r="I26" s="344"/>
      <c r="J26" s="345"/>
    </row>
    <row r="27" spans="2:10" ht="35.1" customHeight="1" thickBot="1">
      <c r="B27" s="326"/>
      <c r="C27" s="327"/>
      <c r="D27" s="346"/>
      <c r="E27" s="347"/>
      <c r="F27" s="347"/>
      <c r="G27" s="347"/>
      <c r="H27" s="347"/>
      <c r="I27" s="347"/>
      <c r="J27" s="348"/>
    </row>
    <row r="28" spans="2:10" ht="15.75" thickBot="1">
      <c r="B28" s="79"/>
      <c r="C28" s="79"/>
      <c r="D28" s="79"/>
      <c r="E28" s="79"/>
      <c r="F28" s="79"/>
      <c r="G28" s="79"/>
      <c r="H28" s="79"/>
      <c r="I28" s="79"/>
      <c r="J28" s="79"/>
    </row>
    <row r="29" spans="2:10" ht="27.75">
      <c r="B29" s="328" t="s">
        <v>110</v>
      </c>
      <c r="C29" s="329"/>
      <c r="D29" s="329"/>
      <c r="E29" s="329"/>
      <c r="F29" s="329"/>
      <c r="G29" s="329"/>
      <c r="H29" s="330"/>
      <c r="I29" s="330"/>
      <c r="J29" s="331"/>
    </row>
    <row r="30" spans="2:10">
      <c r="B30" s="134"/>
      <c r="C30" s="320" t="s">
        <v>569</v>
      </c>
      <c r="D30" s="320"/>
      <c r="E30" s="320"/>
      <c r="F30" s="320"/>
      <c r="G30" s="135"/>
      <c r="H30" s="321" t="s">
        <v>101</v>
      </c>
      <c r="I30" s="321"/>
      <c r="J30" s="136"/>
    </row>
    <row r="31" spans="2:10">
      <c r="B31" s="134"/>
      <c r="C31" s="318" t="s">
        <v>106</v>
      </c>
      <c r="D31" s="318"/>
      <c r="E31" s="318"/>
      <c r="F31" s="318"/>
      <c r="G31" s="137"/>
      <c r="H31" s="321" t="s">
        <v>101</v>
      </c>
      <c r="I31" s="321"/>
      <c r="J31" s="136"/>
    </row>
    <row r="32" spans="2:10">
      <c r="B32" s="134"/>
      <c r="C32" s="318" t="s">
        <v>241</v>
      </c>
      <c r="D32" s="318"/>
      <c r="E32" s="318"/>
      <c r="F32" s="318"/>
      <c r="G32" s="137"/>
      <c r="H32" s="321" t="s">
        <v>101</v>
      </c>
      <c r="I32" s="321"/>
      <c r="J32" s="136"/>
    </row>
    <row r="33" spans="2:10" ht="15.75" thickBot="1">
      <c r="B33" s="138"/>
      <c r="C33" s="319" t="s">
        <v>107</v>
      </c>
      <c r="D33" s="319"/>
      <c r="E33" s="319"/>
      <c r="F33" s="319"/>
      <c r="G33" s="139"/>
      <c r="H33" s="322" t="s">
        <v>101</v>
      </c>
      <c r="I33" s="322"/>
      <c r="J33" s="140"/>
    </row>
    <row r="34" spans="2:10">
      <c r="B34" s="141"/>
      <c r="C34" s="79"/>
      <c r="D34" s="79"/>
      <c r="E34" s="79"/>
      <c r="F34" s="79"/>
      <c r="G34" s="79"/>
      <c r="H34" s="79"/>
      <c r="I34" s="79"/>
      <c r="J34" s="142"/>
    </row>
    <row r="35" spans="2:10" ht="20.100000000000001" customHeight="1">
      <c r="B35" s="323" t="s">
        <v>108</v>
      </c>
      <c r="C35" s="324"/>
      <c r="D35" s="324"/>
      <c r="E35" s="143"/>
      <c r="F35" s="307"/>
      <c r="G35" s="302"/>
      <c r="H35" s="302"/>
      <c r="I35" s="302"/>
      <c r="J35" s="303"/>
    </row>
    <row r="36" spans="2:10">
      <c r="B36" s="141"/>
      <c r="C36" s="79"/>
      <c r="D36" s="79"/>
      <c r="E36" s="79"/>
      <c r="F36" s="79"/>
      <c r="G36" s="79"/>
      <c r="H36" s="79"/>
      <c r="I36" s="79"/>
      <c r="J36" s="142"/>
    </row>
    <row r="37" spans="2:10" ht="20.100000000000001" customHeight="1">
      <c r="B37" s="323" t="s">
        <v>109</v>
      </c>
      <c r="C37" s="325"/>
      <c r="D37" s="325"/>
      <c r="E37" s="144"/>
      <c r="F37" s="315"/>
      <c r="G37" s="316"/>
      <c r="H37" s="316"/>
      <c r="I37" s="316"/>
      <c r="J37" s="317"/>
    </row>
    <row r="38" spans="2:10" ht="20.100000000000001" customHeight="1">
      <c r="B38" s="141"/>
      <c r="C38" s="79"/>
      <c r="D38" s="79"/>
      <c r="E38" s="79"/>
      <c r="F38" s="315"/>
      <c r="G38" s="316"/>
      <c r="H38" s="316"/>
      <c r="I38" s="316"/>
      <c r="J38" s="317"/>
    </row>
    <row r="39" spans="2:10" ht="20.100000000000001" customHeight="1">
      <c r="B39" s="141"/>
      <c r="C39" s="79"/>
      <c r="D39" s="79"/>
      <c r="E39" s="79"/>
      <c r="F39" s="315"/>
      <c r="G39" s="316"/>
      <c r="H39" s="316"/>
      <c r="I39" s="316"/>
      <c r="J39" s="317"/>
    </row>
    <row r="40" spans="2:10" ht="20.100000000000001" customHeight="1">
      <c r="B40" s="141"/>
      <c r="C40" s="79"/>
      <c r="D40" s="79"/>
      <c r="E40" s="79"/>
      <c r="F40" s="315"/>
      <c r="G40" s="316"/>
      <c r="H40" s="316"/>
      <c r="I40" s="316"/>
      <c r="J40" s="317"/>
    </row>
    <row r="41" spans="2:10" ht="20.100000000000001" customHeight="1">
      <c r="B41" s="141"/>
      <c r="C41" s="79"/>
      <c r="D41" s="79"/>
      <c r="E41" s="79"/>
      <c r="F41" s="315"/>
      <c r="G41" s="316"/>
      <c r="H41" s="316"/>
      <c r="I41" s="316"/>
      <c r="J41" s="317"/>
    </row>
    <row r="42" spans="2:10" ht="20.100000000000001" customHeight="1">
      <c r="B42" s="141"/>
      <c r="C42" s="79"/>
      <c r="D42" s="79"/>
      <c r="E42" s="79"/>
      <c r="F42" s="315"/>
      <c r="G42" s="316"/>
      <c r="H42" s="316"/>
      <c r="I42" s="316"/>
      <c r="J42" s="317"/>
    </row>
    <row r="43" spans="2:10" ht="20.100000000000001" customHeight="1">
      <c r="B43" s="141"/>
      <c r="C43" s="79"/>
      <c r="D43" s="79"/>
      <c r="E43" s="79"/>
      <c r="F43" s="315"/>
      <c r="G43" s="316"/>
      <c r="H43" s="316"/>
      <c r="I43" s="316"/>
      <c r="J43" s="317"/>
    </row>
    <row r="44" spans="2:10" ht="20.100000000000001" customHeight="1">
      <c r="B44" s="141"/>
      <c r="C44" s="79"/>
      <c r="D44" s="79"/>
      <c r="E44" s="79"/>
      <c r="F44" s="315"/>
      <c r="G44" s="316"/>
      <c r="H44" s="316"/>
      <c r="I44" s="316"/>
      <c r="J44" s="317"/>
    </row>
    <row r="45" spans="2:10" ht="20.100000000000001" customHeight="1">
      <c r="B45" s="141"/>
      <c r="C45" s="79"/>
      <c r="D45" s="79"/>
      <c r="E45" s="79"/>
      <c r="F45" s="315"/>
      <c r="G45" s="316"/>
      <c r="H45" s="316"/>
      <c r="I45" s="316"/>
      <c r="J45" s="317"/>
    </row>
    <row r="46" spans="2:10" ht="20.100000000000001" customHeight="1">
      <c r="B46" s="141"/>
      <c r="C46" s="79"/>
      <c r="D46" s="79"/>
      <c r="E46" s="79"/>
      <c r="F46" s="315"/>
      <c r="G46" s="316"/>
      <c r="H46" s="316"/>
      <c r="I46" s="316"/>
      <c r="J46" s="317"/>
    </row>
    <row r="47" spans="2:10" ht="20.100000000000001" customHeight="1">
      <c r="B47" s="141"/>
      <c r="C47" s="79"/>
      <c r="D47" s="79"/>
      <c r="E47" s="79"/>
      <c r="F47" s="315"/>
      <c r="G47" s="316"/>
      <c r="H47" s="316"/>
      <c r="I47" s="316"/>
      <c r="J47" s="317"/>
    </row>
    <row r="48" spans="2:10" ht="20.100000000000001" customHeight="1">
      <c r="B48" s="141"/>
      <c r="C48" s="79"/>
      <c r="D48" s="79"/>
      <c r="E48" s="79"/>
      <c r="F48" s="315"/>
      <c r="G48" s="316"/>
      <c r="H48" s="316"/>
      <c r="I48" s="316"/>
      <c r="J48" s="317"/>
    </row>
    <row r="49" spans="2:10" ht="20.100000000000001" customHeight="1">
      <c r="B49" s="141"/>
      <c r="C49" s="79"/>
      <c r="D49" s="79"/>
      <c r="E49" s="79"/>
      <c r="F49" s="315"/>
      <c r="G49" s="316"/>
      <c r="H49" s="316"/>
      <c r="I49" s="316"/>
      <c r="J49" s="317"/>
    </row>
    <row r="50" spans="2:10" ht="20.100000000000001" customHeight="1">
      <c r="B50" s="141"/>
      <c r="C50" s="79"/>
      <c r="D50" s="79"/>
      <c r="E50" s="79"/>
      <c r="F50" s="315"/>
      <c r="G50" s="316"/>
      <c r="H50" s="316"/>
      <c r="I50" s="316"/>
      <c r="J50" s="317"/>
    </row>
    <row r="51" spans="2:10" ht="20.100000000000001" customHeight="1">
      <c r="B51" s="141"/>
      <c r="C51" s="79"/>
      <c r="D51" s="79"/>
      <c r="E51" s="79"/>
      <c r="F51" s="315"/>
      <c r="G51" s="316"/>
      <c r="H51" s="316"/>
      <c r="I51" s="316"/>
      <c r="J51" s="317"/>
    </row>
    <row r="52" spans="2:10" ht="15.75" thickBot="1">
      <c r="B52" s="145"/>
      <c r="C52" s="146"/>
      <c r="D52" s="146"/>
      <c r="E52" s="146"/>
      <c r="F52" s="146"/>
      <c r="G52" s="146"/>
      <c r="H52" s="146"/>
      <c r="I52" s="146"/>
      <c r="J52" s="147"/>
    </row>
  </sheetData>
  <sheetProtection algorithmName="SHA-512" hashValue="ZfHWMq14OluFVZG0VrtA2mC+s5B9hVqNSpm0bRy0aVDqV3cGZ65RZEsLEE2T6usCemZBtTRKkIzylBbpJm4IMA==" saltValue="yJKgwv1lvhEDY7OpIZgSSw==" spinCount="100000" sheet="1" objects="1" scenarios="1"/>
  <mergeCells count="60">
    <mergeCell ref="B2:J9"/>
    <mergeCell ref="B10:J10"/>
    <mergeCell ref="B11:J11"/>
    <mergeCell ref="B14:D14"/>
    <mergeCell ref="F12:J12"/>
    <mergeCell ref="F13:J13"/>
    <mergeCell ref="B12:E12"/>
    <mergeCell ref="E14:E15"/>
    <mergeCell ref="G14:G15"/>
    <mergeCell ref="I14:I15"/>
    <mergeCell ref="B27:C27"/>
    <mergeCell ref="B29:J29"/>
    <mergeCell ref="B24:J24"/>
    <mergeCell ref="G22:H22"/>
    <mergeCell ref="I22:J22"/>
    <mergeCell ref="B25:C26"/>
    <mergeCell ref="D25:J25"/>
    <mergeCell ref="D26:J27"/>
    <mergeCell ref="D22:E22"/>
    <mergeCell ref="F49:J49"/>
    <mergeCell ref="F50:J50"/>
    <mergeCell ref="F51:J51"/>
    <mergeCell ref="F40:J40"/>
    <mergeCell ref="F41:J41"/>
    <mergeCell ref="F42:J42"/>
    <mergeCell ref="F43:J43"/>
    <mergeCell ref="F44:J44"/>
    <mergeCell ref="F45:J45"/>
    <mergeCell ref="F46:J46"/>
    <mergeCell ref="F47:J47"/>
    <mergeCell ref="F48:J48"/>
    <mergeCell ref="F39:J39"/>
    <mergeCell ref="C31:F31"/>
    <mergeCell ref="C33:F33"/>
    <mergeCell ref="C30:F30"/>
    <mergeCell ref="C32:F32"/>
    <mergeCell ref="H30:I30"/>
    <mergeCell ref="H31:I31"/>
    <mergeCell ref="H32:I32"/>
    <mergeCell ref="H33:I33"/>
    <mergeCell ref="B35:D35"/>
    <mergeCell ref="F35:J35"/>
    <mergeCell ref="B37:D37"/>
    <mergeCell ref="F37:J37"/>
    <mergeCell ref="F38:J38"/>
    <mergeCell ref="F18:J18"/>
    <mergeCell ref="F19:J19"/>
    <mergeCell ref="B13:E13"/>
    <mergeCell ref="F20:J20"/>
    <mergeCell ref="F21:J21"/>
    <mergeCell ref="B15:D15"/>
    <mergeCell ref="B16:D16"/>
    <mergeCell ref="B17:D17"/>
    <mergeCell ref="B20:E20"/>
    <mergeCell ref="B21:E21"/>
    <mergeCell ref="E16:E17"/>
    <mergeCell ref="G16:G17"/>
    <mergeCell ref="I16:I17"/>
    <mergeCell ref="B18:E18"/>
    <mergeCell ref="B19:E19"/>
  </mergeCells>
  <conditionalFormatting sqref="B30:B33">
    <cfRule type="expression" dxfId="54" priority="1">
      <formula>B30&lt;&gt;""</formula>
    </cfRule>
  </conditionalFormatting>
  <conditionalFormatting sqref="B27:C27">
    <cfRule type="expression" dxfId="53" priority="18">
      <formula>B27&lt;&gt;""</formula>
    </cfRule>
  </conditionalFormatting>
  <conditionalFormatting sqref="C22">
    <cfRule type="expression" dxfId="52" priority="20">
      <formula>C22&lt;&gt;""</formula>
    </cfRule>
  </conditionalFormatting>
  <conditionalFormatting sqref="D26:J27">
    <cfRule type="expression" dxfId="51" priority="17">
      <formula>D26&lt;&gt;""</formula>
    </cfRule>
  </conditionalFormatting>
  <conditionalFormatting sqref="F14">
    <cfRule type="expression" dxfId="50" priority="10">
      <formula>F14&lt;&gt;""</formula>
    </cfRule>
  </conditionalFormatting>
  <conditionalFormatting sqref="F15">
    <cfRule type="expression" dxfId="49" priority="11">
      <formula>F15&lt;&gt;""</formula>
    </cfRule>
  </conditionalFormatting>
  <conditionalFormatting sqref="F16:F17">
    <cfRule type="expression" dxfId="48" priority="12">
      <formula>F16&lt;&gt;""</formula>
    </cfRule>
  </conditionalFormatting>
  <conditionalFormatting sqref="F22">
    <cfRule type="expression" dxfId="47" priority="19">
      <formula>F22&lt;&gt;""</formula>
    </cfRule>
  </conditionalFormatting>
  <conditionalFormatting sqref="F12:J13">
    <cfRule type="expression" dxfId="46" priority="27">
      <formula>F12&lt;&gt;""</formula>
    </cfRule>
  </conditionalFormatting>
  <conditionalFormatting sqref="F18:J21">
    <cfRule type="expression" dxfId="45" priority="21">
      <formula>F18&lt;&gt;""</formula>
    </cfRule>
  </conditionalFormatting>
  <conditionalFormatting sqref="F35:J35">
    <cfRule type="expression" dxfId="44" priority="16">
      <formula>F35&lt;&gt;""</formula>
    </cfRule>
  </conditionalFormatting>
  <conditionalFormatting sqref="F37:J51">
    <cfRule type="expression" dxfId="43" priority="15">
      <formula>F37&lt;&gt;""</formula>
    </cfRule>
  </conditionalFormatting>
  <conditionalFormatting sqref="H14:H17">
    <cfRule type="expression" dxfId="42" priority="7">
      <formula>H14&lt;&gt;""</formula>
    </cfRule>
  </conditionalFormatting>
  <conditionalFormatting sqref="J14:J17">
    <cfRule type="expression" dxfId="41" priority="3">
      <formula>J14&lt;&gt;""</formula>
    </cfRule>
  </conditionalFormatting>
  <conditionalFormatting sqref="J30:J33">
    <cfRule type="expression" dxfId="40" priority="2">
      <formula>J30&lt;&gt;""</formula>
    </cfRule>
  </conditionalFormatting>
  <dataValidations count="1">
    <dataValidation type="time" allowBlank="1" showInputMessage="1" showErrorMessage="1" sqref="F22" xr:uid="{2D46545C-5611-45C7-BBDE-2BD208E016AB}">
      <formula1>0</formula1>
      <formula2>0.999305555555556</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38" r:id="rId3" name="Check Box 14">
              <controlPr defaultSize="0" autoFill="0" autoLine="0" autoPict="0">
                <anchor moveWithCells="1">
                  <from>
                    <xdr:col>1</xdr:col>
                    <xdr:colOff>238125</xdr:colOff>
                    <xdr:row>29</xdr:row>
                    <xdr:rowOff>0</xdr:rowOff>
                  </from>
                  <to>
                    <xdr:col>1</xdr:col>
                    <xdr:colOff>457200</xdr:colOff>
                    <xdr:row>30</xdr:row>
                    <xdr:rowOff>19050</xdr:rowOff>
                  </to>
                </anchor>
              </controlPr>
            </control>
          </mc:Choice>
        </mc:AlternateContent>
        <mc:AlternateContent xmlns:mc="http://schemas.openxmlformats.org/markup-compatibility/2006">
          <mc:Choice Requires="x14">
            <control shapeId="1039" r:id="rId4" name="Check Box 15">
              <controlPr defaultSize="0" autoFill="0" autoLine="0" autoPict="0">
                <anchor moveWithCells="1">
                  <from>
                    <xdr:col>1</xdr:col>
                    <xdr:colOff>238125</xdr:colOff>
                    <xdr:row>29</xdr:row>
                    <xdr:rowOff>180975</xdr:rowOff>
                  </from>
                  <to>
                    <xdr:col>1</xdr:col>
                    <xdr:colOff>438150</xdr:colOff>
                    <xdr:row>30</xdr:row>
                    <xdr:rowOff>180975</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1</xdr:col>
                    <xdr:colOff>238125</xdr:colOff>
                    <xdr:row>30</xdr:row>
                    <xdr:rowOff>180975</xdr:rowOff>
                  </from>
                  <to>
                    <xdr:col>1</xdr:col>
                    <xdr:colOff>466725</xdr:colOff>
                    <xdr:row>32</xdr:row>
                    <xdr:rowOff>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1</xdr:col>
                    <xdr:colOff>238125</xdr:colOff>
                    <xdr:row>31</xdr:row>
                    <xdr:rowOff>180975</xdr:rowOff>
                  </from>
                  <to>
                    <xdr:col>1</xdr:col>
                    <xdr:colOff>457200</xdr:colOff>
                    <xdr:row>32</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CB26EE52-B327-4D5B-84AF-7482CFAA5275}">
          <x14:formula1>
            <xm:f>ENUM!$A$2:$A$7</xm:f>
          </x14:formula1>
          <xm:sqref>F14 H14 J14 F16 H16 J16</xm:sqref>
        </x14:dataValidation>
        <x14:dataValidation type="list" allowBlank="1" showInputMessage="1" showErrorMessage="1" xr:uid="{A0054961-9422-49E9-BDEA-B669D4B8D79F}">
          <x14:formula1>
            <xm:f>_xlfn.ANCHORARRAY(ENUM!$B$24)</xm:f>
          </x14:formula1>
          <xm:sqref>F15</xm:sqref>
        </x14:dataValidation>
        <x14:dataValidation type="list" allowBlank="1" showInputMessage="1" showErrorMessage="1" xr:uid="{0A49A460-C138-49B7-BBDB-61D318EF61EA}">
          <x14:formula1>
            <xm:f>_xlfn.ANCHORARRAY(ENUM!$C$24)</xm:f>
          </x14:formula1>
          <xm:sqref>H15</xm:sqref>
        </x14:dataValidation>
        <x14:dataValidation type="list" allowBlank="1" showInputMessage="1" showErrorMessage="1" xr:uid="{57E007F4-3B6B-448D-BE05-25EA608858BC}">
          <x14:formula1>
            <xm:f>_xlfn.ANCHORARRAY(ENUM!$D$25)</xm:f>
          </x14:formula1>
          <xm:sqref>J15</xm:sqref>
        </x14:dataValidation>
        <x14:dataValidation type="list" allowBlank="1" showInputMessage="1" showErrorMessage="1" xr:uid="{CE67FA02-D802-4336-87BA-E7319D9EED71}">
          <x14:formula1>
            <xm:f>_xlfn.ANCHORARRAY(ENUM!$E$24)</xm:f>
          </x14:formula1>
          <xm:sqref>F17</xm:sqref>
        </x14:dataValidation>
        <x14:dataValidation type="list" allowBlank="1" showInputMessage="1" showErrorMessage="1" xr:uid="{B91A7A3B-CF2B-45D1-BC94-4032A36E6D44}">
          <x14:formula1>
            <xm:f>_xlfn.ANCHORARRAY(ENUM!$F$24)</xm:f>
          </x14:formula1>
          <xm:sqref>H17</xm:sqref>
        </x14:dataValidation>
        <x14:dataValidation type="list" allowBlank="1" showInputMessage="1" showErrorMessage="1" xr:uid="{F20A1581-83C1-4E35-B083-1CC7DE59A7B7}">
          <x14:formula1>
            <xm:f>_xlfn.ANCHORARRAY(ENUM!$G$24)</xm:f>
          </x14:formula1>
          <xm:sqref>J17</xm:sqref>
        </x14:dataValidation>
        <x14:dataValidation type="list" allowBlank="1" showInputMessage="1" showErrorMessage="1" xr:uid="{0F8AD62E-CF7C-4153-BBA0-5CAE39CDE5EA}">
          <x14:formula1>
            <xm:f>ENUM!$I$2:$I$39</xm:f>
          </x14:formula1>
          <xm:sqref>B27:C27</xm:sqref>
        </x14:dataValidation>
        <x14:dataValidation type="list" allowBlank="1" showInputMessage="1" showErrorMessage="1" xr:uid="{FE4539CA-F4BA-46F5-83EC-875A64051412}">
          <x14:formula1>
            <xm:f>ENUM!$J$2:$J$9</xm:f>
          </x14:formula1>
          <xm:sqref>F20:J20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A2305-F55C-459B-AAE7-47AA8518B9A2}">
  <sheetPr>
    <tabColor theme="7" tint="0.39997558519241921"/>
  </sheetPr>
  <dimension ref="B2:AD28"/>
  <sheetViews>
    <sheetView workbookViewId="0">
      <selection activeCell="D18" sqref="D18:N18"/>
    </sheetView>
  </sheetViews>
  <sheetFormatPr defaultRowHeight="15"/>
  <cols>
    <col min="2" max="3" width="9.140625" style="57"/>
    <col min="4" max="4" width="3.140625" style="57" customWidth="1"/>
    <col min="5" max="5" width="10.7109375" style="57" customWidth="1"/>
    <col min="6" max="6" width="12.5703125" style="57" customWidth="1"/>
    <col min="7" max="7" width="2.7109375" style="57" customWidth="1"/>
    <col min="8" max="8" width="10.7109375" style="57" customWidth="1"/>
    <col min="9" max="9" width="12.5703125" style="57" customWidth="1"/>
    <col min="10" max="10" width="2.85546875" style="57" customWidth="1"/>
    <col min="11" max="11" width="10.7109375" style="57" customWidth="1"/>
    <col min="12" max="12" width="12.5703125" style="57" customWidth="1"/>
    <col min="13" max="14" width="10.7109375" style="57" customWidth="1"/>
  </cols>
  <sheetData>
    <row r="2" spans="2:14" ht="15.75" thickBot="1"/>
    <row r="3" spans="2:14">
      <c r="B3" s="422" t="s">
        <v>111</v>
      </c>
      <c r="C3" s="423"/>
      <c r="D3" s="423"/>
      <c r="E3" s="423"/>
      <c r="F3" s="423"/>
      <c r="G3" s="423"/>
      <c r="H3" s="423"/>
      <c r="I3" s="423"/>
      <c r="J3" s="423"/>
      <c r="K3" s="423"/>
      <c r="L3" s="423"/>
      <c r="M3" s="423"/>
      <c r="N3" s="424"/>
    </row>
    <row r="4" spans="2:14" ht="15.75" thickBot="1">
      <c r="B4" s="425"/>
      <c r="C4" s="426"/>
      <c r="D4" s="426"/>
      <c r="E4" s="426"/>
      <c r="F4" s="426"/>
      <c r="G4" s="426"/>
      <c r="H4" s="426"/>
      <c r="I4" s="426"/>
      <c r="J4" s="426"/>
      <c r="K4" s="426"/>
      <c r="L4" s="426"/>
      <c r="M4" s="426"/>
      <c r="N4" s="427"/>
    </row>
    <row r="5" spans="2:14" ht="18" customHeight="1" thickBot="1">
      <c r="B5" s="388" t="s">
        <v>93</v>
      </c>
      <c r="C5" s="389"/>
      <c r="D5" s="390" t="str">
        <f>'Notification Form'!F12&amp;""</f>
        <v/>
      </c>
      <c r="E5" s="391"/>
      <c r="F5" s="391"/>
      <c r="G5" s="391"/>
      <c r="H5" s="391"/>
      <c r="I5" s="391"/>
      <c r="J5" s="391"/>
      <c r="K5" s="391"/>
      <c r="L5" s="391"/>
      <c r="M5" s="391"/>
      <c r="N5" s="392"/>
    </row>
    <row r="6" spans="2:14" ht="8.1" customHeight="1">
      <c r="B6" s="82"/>
      <c r="C6" s="83"/>
      <c r="D6" s="393"/>
      <c r="E6" s="394"/>
      <c r="F6" s="84"/>
      <c r="G6" s="84"/>
      <c r="H6" s="84"/>
      <c r="I6" s="84"/>
      <c r="J6" s="84"/>
      <c r="K6" s="84"/>
      <c r="L6" s="84"/>
      <c r="M6" s="84"/>
      <c r="N6" s="85"/>
    </row>
    <row r="7" spans="2:14">
      <c r="B7" s="428" t="s">
        <v>145</v>
      </c>
      <c r="C7" s="429"/>
      <c r="D7" s="395" t="s">
        <v>146</v>
      </c>
      <c r="E7" s="396"/>
      <c r="F7" s="86">
        <f>'Notification Form'!C22</f>
        <v>0</v>
      </c>
      <c r="G7" s="87"/>
      <c r="H7" s="88" t="s">
        <v>147</v>
      </c>
      <c r="I7" s="122"/>
      <c r="J7" s="89"/>
      <c r="K7" s="90"/>
      <c r="L7" s="51"/>
      <c r="M7" s="51"/>
      <c r="N7" s="52"/>
    </row>
    <row r="8" spans="2:14" ht="8.1" customHeight="1" thickBot="1">
      <c r="B8" s="91"/>
      <c r="C8" s="92"/>
      <c r="D8" s="397"/>
      <c r="E8" s="398"/>
      <c r="F8" s="93"/>
      <c r="G8" s="93"/>
      <c r="H8" s="93"/>
      <c r="I8" s="93"/>
      <c r="J8" s="93"/>
      <c r="K8" s="93"/>
      <c r="L8" s="93"/>
      <c r="M8" s="93"/>
      <c r="N8" s="94"/>
    </row>
    <row r="9" spans="2:14" ht="43.5" customHeight="1">
      <c r="B9" s="95" t="s">
        <v>114</v>
      </c>
      <c r="C9" s="96"/>
      <c r="D9" s="399" t="str">
        <f>"This is a " &amp; 'Notification Form'!F20 &amp; " planned for " &amp; TEXT('Notification Form'!C22,"m/d/yyyy") &amp; " at " &amp; 'Notification Form'!F21</f>
        <v xml:space="preserve">This is a  planned for 1/0/1900 at </v>
      </c>
      <c r="E9" s="400"/>
      <c r="F9" s="400"/>
      <c r="G9" s="400"/>
      <c r="H9" s="400"/>
      <c r="I9" s="400"/>
      <c r="J9" s="400"/>
      <c r="K9" s="400"/>
      <c r="L9" s="400"/>
      <c r="M9" s="400"/>
      <c r="N9" s="401"/>
    </row>
    <row r="10" spans="2:14" ht="21.75" customHeight="1" thickBot="1">
      <c r="B10" s="432"/>
      <c r="C10" s="433"/>
      <c r="D10" s="430" t="s">
        <v>539</v>
      </c>
      <c r="E10" s="430"/>
      <c r="F10" s="430"/>
      <c r="G10" s="430"/>
      <c r="H10" s="430"/>
      <c r="I10" s="430"/>
      <c r="J10" s="430"/>
      <c r="K10" s="430"/>
      <c r="L10" s="430"/>
      <c r="M10" s="430"/>
      <c r="N10" s="431"/>
    </row>
    <row r="11" spans="2:14" ht="18" customHeight="1">
      <c r="B11" s="418"/>
      <c r="C11" s="419"/>
      <c r="D11" s="402" t="str">
        <f>"The first draft of this AAR/IP is due no later than " &amp; TEXT(I7+45,"mm/dd/yyyy")&amp;"."</f>
        <v>The first draft of this AAR/IP is due no later than 02/14/1900.</v>
      </c>
      <c r="E11" s="403"/>
      <c r="F11" s="403"/>
      <c r="G11" s="403"/>
      <c r="H11" s="403"/>
      <c r="I11" s="403"/>
      <c r="J11" s="403"/>
      <c r="K11" s="403"/>
      <c r="L11" s="403"/>
      <c r="M11" s="403"/>
      <c r="N11" s="404"/>
    </row>
    <row r="12" spans="2:14" ht="18" customHeight="1" thickBot="1">
      <c r="B12" s="420"/>
      <c r="C12" s="421"/>
      <c r="D12" s="405" t="str">
        <f>"The final draft of this AAR/IP is due no later than " &amp; TEXT(I7+90,"mm/dd/yyyy")&amp;"."</f>
        <v>The final draft of this AAR/IP is due no later than 03/30/1900.</v>
      </c>
      <c r="E12" s="406"/>
      <c r="F12" s="406"/>
      <c r="G12" s="406"/>
      <c r="H12" s="406"/>
      <c r="I12" s="406"/>
      <c r="J12" s="406"/>
      <c r="K12" s="406"/>
      <c r="L12" s="406"/>
      <c r="M12" s="406"/>
      <c r="N12" s="407"/>
    </row>
    <row r="13" spans="2:14" ht="25.5" customHeight="1" thickBot="1">
      <c r="B13" s="367" t="s">
        <v>148</v>
      </c>
      <c r="C13" s="368"/>
      <c r="D13" s="365">
        <v>1</v>
      </c>
      <c r="E13" s="375" t="str">
        <f>'Notification Form'!F14&amp;""</f>
        <v/>
      </c>
      <c r="F13" s="375"/>
      <c r="G13" s="365">
        <v>2</v>
      </c>
      <c r="H13" s="366" t="str">
        <f>'Notification Form'!H14&amp;""</f>
        <v/>
      </c>
      <c r="I13" s="366"/>
      <c r="J13" s="366">
        <v>3</v>
      </c>
      <c r="K13" s="366" t="str">
        <f>'Notification Form'!J14&amp;""</f>
        <v/>
      </c>
      <c r="L13" s="366"/>
      <c r="M13" s="89"/>
      <c r="N13" s="97"/>
    </row>
    <row r="14" spans="2:14" ht="66.75" customHeight="1" thickBot="1">
      <c r="B14" s="367" t="s">
        <v>96</v>
      </c>
      <c r="C14" s="368"/>
      <c r="D14" s="365"/>
      <c r="E14" s="366" t="str">
        <f>'Notification Form'!F15</f>
        <v/>
      </c>
      <c r="F14" s="366"/>
      <c r="G14" s="365"/>
      <c r="H14" s="366" t="str">
        <f>'Notification Form'!H15</f>
        <v/>
      </c>
      <c r="I14" s="366"/>
      <c r="J14" s="366"/>
      <c r="K14" s="366" t="str">
        <f>'Notification Form'!J15</f>
        <v/>
      </c>
      <c r="L14" s="366"/>
      <c r="M14" s="89"/>
      <c r="N14" s="97"/>
    </row>
    <row r="15" spans="2:14" ht="25.5" customHeight="1" thickBot="1">
      <c r="B15" s="367" t="s">
        <v>148</v>
      </c>
      <c r="C15" s="368"/>
      <c r="D15" s="365">
        <v>4</v>
      </c>
      <c r="E15" s="366" t="str">
        <f>'Notification Form'!F16&amp;""</f>
        <v/>
      </c>
      <c r="F15" s="366"/>
      <c r="G15" s="365">
        <v>5</v>
      </c>
      <c r="H15" s="366" t="str">
        <f>'Notification Form'!H16&amp;""</f>
        <v/>
      </c>
      <c r="I15" s="366"/>
      <c r="J15" s="366">
        <v>6</v>
      </c>
      <c r="K15" s="366" t="str">
        <f>'Notification Form'!J16&amp;""</f>
        <v/>
      </c>
      <c r="L15" s="366"/>
      <c r="M15" s="89"/>
      <c r="N15" s="97"/>
    </row>
    <row r="16" spans="2:14" ht="66.75" customHeight="1" thickBot="1">
      <c r="B16" s="367" t="s">
        <v>96</v>
      </c>
      <c r="C16" s="368"/>
      <c r="D16" s="365"/>
      <c r="E16" s="366" t="str">
        <f>'Notification Form'!F17</f>
        <v/>
      </c>
      <c r="F16" s="366"/>
      <c r="G16" s="365"/>
      <c r="H16" s="366" t="str">
        <f>'Notification Form'!H17</f>
        <v/>
      </c>
      <c r="I16" s="366"/>
      <c r="J16" s="366"/>
      <c r="K16" s="366" t="str">
        <f>'Notification Form'!J17</f>
        <v/>
      </c>
      <c r="L16" s="366"/>
      <c r="M16" s="89"/>
      <c r="N16" s="97"/>
    </row>
    <row r="17" spans="2:30" ht="60" customHeight="1" thickBot="1">
      <c r="B17" s="415" t="s">
        <v>189</v>
      </c>
      <c r="C17" s="414"/>
      <c r="D17" s="379"/>
      <c r="E17" s="380"/>
      <c r="F17" s="380"/>
      <c r="G17" s="380"/>
      <c r="H17" s="380"/>
      <c r="I17" s="380"/>
      <c r="J17" s="380"/>
      <c r="K17" s="380"/>
      <c r="L17" s="380"/>
      <c r="M17" s="381"/>
      <c r="N17" s="382"/>
      <c r="T17" s="3"/>
      <c r="U17" s="3"/>
      <c r="V17" s="3"/>
      <c r="W17" s="3"/>
      <c r="X17" s="3"/>
      <c r="Y17" s="3"/>
      <c r="Z17" s="3"/>
      <c r="AA17" s="3"/>
      <c r="AB17" s="3"/>
      <c r="AC17" s="3"/>
      <c r="AD17" s="3"/>
    </row>
    <row r="18" spans="2:30" ht="60" customHeight="1" thickBot="1">
      <c r="B18" s="413" t="s">
        <v>149</v>
      </c>
      <c r="C18" s="414"/>
      <c r="D18" s="376"/>
      <c r="E18" s="377"/>
      <c r="F18" s="377"/>
      <c r="G18" s="377"/>
      <c r="H18" s="377"/>
      <c r="I18" s="377"/>
      <c r="J18" s="377"/>
      <c r="K18" s="377"/>
      <c r="L18" s="377"/>
      <c r="M18" s="377"/>
      <c r="N18" s="378"/>
      <c r="T18" s="3"/>
      <c r="U18" s="3"/>
      <c r="V18" s="3"/>
      <c r="W18" s="3"/>
      <c r="X18" s="3"/>
      <c r="Y18" s="3"/>
      <c r="Z18" s="3"/>
      <c r="AA18" s="3"/>
      <c r="AB18" s="3"/>
      <c r="AC18" s="3"/>
      <c r="AD18" s="3"/>
    </row>
    <row r="19" spans="2:30" ht="60" customHeight="1" thickBot="1">
      <c r="B19" s="415" t="s">
        <v>150</v>
      </c>
      <c r="C19" s="414"/>
      <c r="D19" s="376"/>
      <c r="E19" s="377"/>
      <c r="F19" s="377"/>
      <c r="G19" s="377"/>
      <c r="H19" s="377"/>
      <c r="I19" s="377"/>
      <c r="J19" s="377"/>
      <c r="K19" s="377"/>
      <c r="L19" s="377"/>
      <c r="M19" s="377"/>
      <c r="N19" s="378"/>
      <c r="T19" s="3"/>
      <c r="U19" s="3"/>
      <c r="V19" s="3"/>
      <c r="W19" s="3"/>
      <c r="X19" s="3"/>
      <c r="Y19" s="3"/>
      <c r="Z19" s="3"/>
      <c r="AA19" s="3"/>
      <c r="AB19" s="3"/>
      <c r="AC19" s="3"/>
      <c r="AD19" s="3"/>
    </row>
    <row r="20" spans="2:30" ht="60" customHeight="1" thickBot="1">
      <c r="B20" s="415" t="s">
        <v>151</v>
      </c>
      <c r="C20" s="416"/>
      <c r="D20" s="376"/>
      <c r="E20" s="377"/>
      <c r="F20" s="377"/>
      <c r="G20" s="377"/>
      <c r="H20" s="377"/>
      <c r="I20" s="377"/>
      <c r="J20" s="377"/>
      <c r="K20" s="377"/>
      <c r="L20" s="377"/>
      <c r="M20" s="377"/>
      <c r="N20" s="378"/>
      <c r="T20" s="3"/>
      <c r="U20" s="3"/>
      <c r="V20" s="3"/>
      <c r="W20" s="3"/>
      <c r="X20" s="3"/>
      <c r="Y20" s="3"/>
      <c r="Z20" s="3"/>
      <c r="AA20" s="3"/>
      <c r="AB20" s="3"/>
      <c r="AC20" s="3"/>
      <c r="AD20" s="3"/>
    </row>
    <row r="21" spans="2:30" ht="60" customHeight="1" thickBot="1">
      <c r="B21" s="415" t="s">
        <v>152</v>
      </c>
      <c r="C21" s="414"/>
      <c r="D21" s="376"/>
      <c r="E21" s="377"/>
      <c r="F21" s="377"/>
      <c r="G21" s="377"/>
      <c r="H21" s="377"/>
      <c r="I21" s="377"/>
      <c r="J21" s="377"/>
      <c r="K21" s="377"/>
      <c r="L21" s="377"/>
      <c r="M21" s="377"/>
      <c r="N21" s="378"/>
      <c r="T21" s="3"/>
      <c r="U21" s="3"/>
      <c r="V21" s="3"/>
      <c r="W21" s="3"/>
      <c r="X21" s="3"/>
      <c r="Y21" s="3"/>
      <c r="Z21" s="3"/>
      <c r="AA21" s="3"/>
      <c r="AB21" s="3"/>
      <c r="AC21" s="3"/>
      <c r="AD21" s="3"/>
    </row>
    <row r="22" spans="2:30" ht="60" customHeight="1" thickBot="1">
      <c r="B22" s="415" t="s">
        <v>153</v>
      </c>
      <c r="C22" s="414"/>
      <c r="D22" s="376"/>
      <c r="E22" s="377"/>
      <c r="F22" s="377"/>
      <c r="G22" s="377"/>
      <c r="H22" s="377"/>
      <c r="I22" s="377"/>
      <c r="J22" s="377"/>
      <c r="K22" s="377"/>
      <c r="L22" s="377"/>
      <c r="M22" s="377"/>
      <c r="N22" s="378"/>
    </row>
    <row r="23" spans="2:30" ht="60" customHeight="1" thickBot="1">
      <c r="B23" s="415" t="s">
        <v>154</v>
      </c>
      <c r="C23" s="417"/>
      <c r="D23" s="383" t="str">
        <f>IF(ISBLANK('Notification Form'!$B$27),"",'Notification Form'!$B$27)</f>
        <v/>
      </c>
      <c r="E23" s="384"/>
      <c r="F23" s="384"/>
      <c r="G23" s="385"/>
      <c r="H23" s="386" t="str">
        <f>IF(ISBLANK('Notification Form'!$D$26),"",'Notification Form'!$D$26)</f>
        <v/>
      </c>
      <c r="I23" s="386"/>
      <c r="J23" s="386"/>
      <c r="K23" s="386"/>
      <c r="L23" s="386"/>
      <c r="M23" s="386"/>
      <c r="N23" s="387"/>
    </row>
    <row r="24" spans="2:30" ht="60" customHeight="1" thickBot="1">
      <c r="B24" s="95" t="s">
        <v>118</v>
      </c>
      <c r="C24" s="96"/>
      <c r="D24" s="379"/>
      <c r="E24" s="380"/>
      <c r="F24" s="380"/>
      <c r="G24" s="380"/>
      <c r="H24" s="381"/>
      <c r="I24" s="381"/>
      <c r="J24" s="381"/>
      <c r="K24" s="381"/>
      <c r="L24" s="381"/>
      <c r="M24" s="381"/>
      <c r="N24" s="382"/>
    </row>
    <row r="25" spans="2:30" ht="52.5" customHeight="1" thickBot="1">
      <c r="B25" s="411" t="s">
        <v>335</v>
      </c>
      <c r="C25" s="412"/>
      <c r="D25" s="372" t="str">
        <f>'Notification Form'!F18&amp;""</f>
        <v/>
      </c>
      <c r="E25" s="373"/>
      <c r="F25" s="373"/>
      <c r="G25" s="373"/>
      <c r="H25" s="373"/>
      <c r="I25" s="373"/>
      <c r="J25" s="373"/>
      <c r="K25" s="373"/>
      <c r="L25" s="373"/>
      <c r="M25" s="373"/>
      <c r="N25" s="374"/>
    </row>
    <row r="26" spans="2:30" ht="45" customHeight="1" thickBot="1">
      <c r="B26" s="408" t="s">
        <v>120</v>
      </c>
      <c r="C26" s="409"/>
      <c r="D26" s="410"/>
      <c r="E26" s="381"/>
      <c r="F26" s="381"/>
      <c r="G26" s="381"/>
      <c r="H26" s="381"/>
      <c r="I26" s="381"/>
      <c r="J26" s="381"/>
      <c r="K26" s="381"/>
      <c r="L26" s="381"/>
      <c r="M26" s="381"/>
      <c r="N26" s="382"/>
    </row>
    <row r="27" spans="2:30" ht="24.95" customHeight="1" thickBot="1">
      <c r="B27" s="388" t="s">
        <v>98</v>
      </c>
      <c r="C27" s="389"/>
      <c r="D27" s="372" t="str">
        <f>'Notification Form'!F19&amp;""</f>
        <v/>
      </c>
      <c r="E27" s="373"/>
      <c r="F27" s="373"/>
      <c r="G27" s="373"/>
      <c r="H27" s="373"/>
      <c r="I27" s="373"/>
      <c r="J27" s="373"/>
      <c r="K27" s="373"/>
      <c r="L27" s="373"/>
      <c r="M27" s="373"/>
      <c r="N27" s="374"/>
    </row>
    <row r="28" spans="2:30" ht="45" customHeight="1" thickBot="1">
      <c r="B28" s="388" t="s">
        <v>155</v>
      </c>
      <c r="C28" s="389"/>
      <c r="D28" s="369"/>
      <c r="E28" s="370"/>
      <c r="F28" s="370"/>
      <c r="G28" s="370"/>
      <c r="H28" s="370"/>
      <c r="I28" s="370"/>
      <c r="J28" s="370"/>
      <c r="K28" s="370"/>
      <c r="L28" s="370"/>
      <c r="M28" s="370"/>
      <c r="N28" s="371"/>
    </row>
  </sheetData>
  <sheetProtection algorithmName="SHA-512" hashValue="ZMKkU/ALucsUC6DLpbmzhfEzZnCtpMkxaWALo8ooYc5E8JVDD7CX5HTbQbshi9HweKCLxNCkY1rrayQYyLc3qQ==" saltValue="q4qUr4YC8YEF6PLMPtD/zQ==" spinCount="100000" sheet="1" objects="1" scenarios="1" formatRows="0"/>
  <mergeCells count="59">
    <mergeCell ref="B11:C12"/>
    <mergeCell ref="B3:N4"/>
    <mergeCell ref="B5:C5"/>
    <mergeCell ref="B7:C7"/>
    <mergeCell ref="D10:N10"/>
    <mergeCell ref="B10:C10"/>
    <mergeCell ref="B22:C22"/>
    <mergeCell ref="B23:C23"/>
    <mergeCell ref="B17:C17"/>
    <mergeCell ref="D17:N17"/>
    <mergeCell ref="D18:N18"/>
    <mergeCell ref="D19:N19"/>
    <mergeCell ref="B28:C28"/>
    <mergeCell ref="D5:N5"/>
    <mergeCell ref="D6:E6"/>
    <mergeCell ref="D7:E7"/>
    <mergeCell ref="D8:E8"/>
    <mergeCell ref="D9:N9"/>
    <mergeCell ref="D11:N11"/>
    <mergeCell ref="D12:N12"/>
    <mergeCell ref="B26:C26"/>
    <mergeCell ref="B27:C27"/>
    <mergeCell ref="D26:N26"/>
    <mergeCell ref="B25:C25"/>
    <mergeCell ref="B18:C18"/>
    <mergeCell ref="B19:C19"/>
    <mergeCell ref="B20:C20"/>
    <mergeCell ref="B21:C21"/>
    <mergeCell ref="D24:N24"/>
    <mergeCell ref="D23:G23"/>
    <mergeCell ref="H23:N23"/>
    <mergeCell ref="K15:L15"/>
    <mergeCell ref="E16:F16"/>
    <mergeCell ref="H16:I16"/>
    <mergeCell ref="K16:L16"/>
    <mergeCell ref="E15:F15"/>
    <mergeCell ref="H15:I15"/>
    <mergeCell ref="B14:C14"/>
    <mergeCell ref="B13:C13"/>
    <mergeCell ref="B15:C15"/>
    <mergeCell ref="B16:C16"/>
    <mergeCell ref="D28:N28"/>
    <mergeCell ref="D25:N25"/>
    <mergeCell ref="D27:N27"/>
    <mergeCell ref="E14:F14"/>
    <mergeCell ref="E13:F13"/>
    <mergeCell ref="H13:I13"/>
    <mergeCell ref="H14:I14"/>
    <mergeCell ref="K13:L13"/>
    <mergeCell ref="K14:L14"/>
    <mergeCell ref="D20:N20"/>
    <mergeCell ref="D21:N21"/>
    <mergeCell ref="D22:N22"/>
    <mergeCell ref="D13:D14"/>
    <mergeCell ref="G13:G14"/>
    <mergeCell ref="J13:J14"/>
    <mergeCell ref="D15:D16"/>
    <mergeCell ref="G15:G16"/>
    <mergeCell ref="J15:J16"/>
  </mergeCells>
  <conditionalFormatting sqref="D17:N22">
    <cfRule type="expression" dxfId="39" priority="2">
      <formula>D17&lt;&gt;""</formula>
    </cfRule>
  </conditionalFormatting>
  <conditionalFormatting sqref="D24:N24 D26:N26 D28:N28">
    <cfRule type="expression" dxfId="38" priority="1">
      <formula>D24&lt;&gt;""</formula>
    </cfRule>
  </conditionalFormatting>
  <conditionalFormatting sqref="I7">
    <cfRule type="expression" dxfId="37" priority="3">
      <formula>I7&lt;&gt;""</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6492A-66C9-4447-B244-27565DC6687C}">
  <sheetPr>
    <tabColor rgb="FFFF0000"/>
    <pageSetUpPr fitToPage="1"/>
  </sheetPr>
  <dimension ref="A1:M56"/>
  <sheetViews>
    <sheetView view="pageLayout" zoomScaleNormal="100" workbookViewId="0">
      <selection activeCell="F13" sqref="F13:M13"/>
    </sheetView>
  </sheetViews>
  <sheetFormatPr defaultRowHeight="15"/>
  <cols>
    <col min="1" max="1" width="27.7109375" style="57" customWidth="1"/>
    <col min="2" max="2" width="24.7109375" style="57" customWidth="1"/>
    <col min="3" max="3" width="10.7109375" style="57" customWidth="1"/>
    <col min="4" max="4" width="24.7109375" style="57" customWidth="1"/>
    <col min="5" max="5" width="10.7109375" style="57" customWidth="1"/>
    <col min="6" max="11" width="6.140625" style="57" customWidth="1"/>
    <col min="12" max="12" width="8.85546875" style="57" customWidth="1"/>
    <col min="13" max="13" width="12.7109375" style="57" customWidth="1"/>
  </cols>
  <sheetData>
    <row r="1" spans="1:13" ht="27" customHeight="1" thickBot="1">
      <c r="A1" s="111" t="s">
        <v>180</v>
      </c>
      <c r="B1" s="434" t="s">
        <v>538</v>
      </c>
      <c r="C1" s="434"/>
      <c r="D1" s="434"/>
      <c r="E1" s="434"/>
      <c r="F1" s="434"/>
      <c r="G1" s="434"/>
      <c r="H1" s="434"/>
      <c r="I1" s="434"/>
      <c r="J1" s="434"/>
      <c r="K1" s="435" t="s">
        <v>180</v>
      </c>
      <c r="L1" s="435"/>
      <c r="M1" s="436"/>
    </row>
    <row r="2" spans="1:13" ht="45.75" thickBot="1">
      <c r="A2" s="112" t="s">
        <v>97</v>
      </c>
      <c r="B2" s="194" t="str">
        <f>'Notification Form'!F18&amp;""</f>
        <v/>
      </c>
      <c r="C2" s="112" t="s">
        <v>93</v>
      </c>
      <c r="D2" s="194" t="str">
        <f>'Notification Form'!F12&amp;""</f>
        <v/>
      </c>
      <c r="E2" s="112" t="s">
        <v>537</v>
      </c>
      <c r="F2" s="437"/>
      <c r="G2" s="437"/>
      <c r="H2" s="437"/>
      <c r="I2" s="437"/>
      <c r="J2" s="437"/>
      <c r="K2" s="438"/>
      <c r="L2" s="114" t="s">
        <v>101</v>
      </c>
      <c r="M2" s="196"/>
    </row>
    <row r="3" spans="1:13" ht="23.25" customHeight="1" thickBot="1">
      <c r="A3" s="116" t="s">
        <v>183</v>
      </c>
      <c r="B3" s="439" t="s">
        <v>184</v>
      </c>
      <c r="C3" s="440"/>
      <c r="D3" s="439" t="s">
        <v>185</v>
      </c>
      <c r="E3" s="440"/>
      <c r="F3" s="441" t="s">
        <v>182</v>
      </c>
      <c r="G3" s="442"/>
      <c r="H3" s="442"/>
      <c r="I3" s="442"/>
      <c r="J3" s="442"/>
      <c r="K3" s="442"/>
      <c r="L3" s="442"/>
      <c r="M3" s="443"/>
    </row>
    <row r="4" spans="1:13" ht="22.35" customHeight="1">
      <c r="A4" s="117"/>
      <c r="B4" s="446"/>
      <c r="C4" s="446"/>
      <c r="D4" s="446"/>
      <c r="E4" s="446"/>
      <c r="F4" s="446"/>
      <c r="G4" s="446"/>
      <c r="H4" s="446"/>
      <c r="I4" s="446"/>
      <c r="J4" s="446"/>
      <c r="K4" s="446"/>
      <c r="L4" s="446"/>
      <c r="M4" s="447"/>
    </row>
    <row r="5" spans="1:13" ht="22.35" customHeight="1">
      <c r="A5" s="118"/>
      <c r="B5" s="444"/>
      <c r="C5" s="444"/>
      <c r="D5" s="444"/>
      <c r="E5" s="444"/>
      <c r="F5" s="444"/>
      <c r="G5" s="444"/>
      <c r="H5" s="444"/>
      <c r="I5" s="444"/>
      <c r="J5" s="444"/>
      <c r="K5" s="444"/>
      <c r="L5" s="444"/>
      <c r="M5" s="445"/>
    </row>
    <row r="6" spans="1:13" ht="22.35" customHeight="1">
      <c r="A6" s="118"/>
      <c r="B6" s="444"/>
      <c r="C6" s="444"/>
      <c r="D6" s="444"/>
      <c r="E6" s="444"/>
      <c r="F6" s="444"/>
      <c r="G6" s="444"/>
      <c r="H6" s="444"/>
      <c r="I6" s="444"/>
      <c r="J6" s="444"/>
      <c r="K6" s="444"/>
      <c r="L6" s="444"/>
      <c r="M6" s="445"/>
    </row>
    <row r="7" spans="1:13" ht="22.35" customHeight="1">
      <c r="A7" s="118"/>
      <c r="B7" s="444"/>
      <c r="C7" s="444"/>
      <c r="D7" s="444"/>
      <c r="E7" s="444"/>
      <c r="F7" s="444"/>
      <c r="G7" s="444"/>
      <c r="H7" s="444"/>
      <c r="I7" s="444"/>
      <c r="J7" s="444"/>
      <c r="K7" s="444"/>
      <c r="L7" s="444"/>
      <c r="M7" s="445"/>
    </row>
    <row r="8" spans="1:13" ht="22.35" customHeight="1">
      <c r="A8" s="118"/>
      <c r="B8" s="444"/>
      <c r="C8" s="444"/>
      <c r="D8" s="444"/>
      <c r="E8" s="444"/>
      <c r="F8" s="444"/>
      <c r="G8" s="444"/>
      <c r="H8" s="444"/>
      <c r="I8" s="444"/>
      <c r="J8" s="444"/>
      <c r="K8" s="444"/>
      <c r="L8" s="444"/>
      <c r="M8" s="445"/>
    </row>
    <row r="9" spans="1:13" ht="22.35" customHeight="1">
      <c r="A9" s="118"/>
      <c r="B9" s="444"/>
      <c r="C9" s="444"/>
      <c r="D9" s="444"/>
      <c r="E9" s="444"/>
      <c r="F9" s="444"/>
      <c r="G9" s="444"/>
      <c r="H9" s="444"/>
      <c r="I9" s="444"/>
      <c r="J9" s="444"/>
      <c r="K9" s="444"/>
      <c r="L9" s="444"/>
      <c r="M9" s="445"/>
    </row>
    <row r="10" spans="1:13" ht="22.35" customHeight="1">
      <c r="A10" s="118"/>
      <c r="B10" s="444"/>
      <c r="C10" s="444"/>
      <c r="D10" s="444"/>
      <c r="E10" s="444"/>
      <c r="F10" s="444"/>
      <c r="G10" s="444"/>
      <c r="H10" s="444"/>
      <c r="I10" s="444"/>
      <c r="J10" s="444"/>
      <c r="K10" s="444"/>
      <c r="L10" s="444"/>
      <c r="M10" s="445"/>
    </row>
    <row r="11" spans="1:13" ht="22.35" customHeight="1">
      <c r="A11" s="118"/>
      <c r="B11" s="444"/>
      <c r="C11" s="444"/>
      <c r="D11" s="444"/>
      <c r="E11" s="444"/>
      <c r="F11" s="444"/>
      <c r="G11" s="444"/>
      <c r="H11" s="444"/>
      <c r="I11" s="444"/>
      <c r="J11" s="444"/>
      <c r="K11" s="444"/>
      <c r="L11" s="444"/>
      <c r="M11" s="445"/>
    </row>
    <row r="12" spans="1:13" ht="22.35" customHeight="1">
      <c r="A12" s="118"/>
      <c r="B12" s="444"/>
      <c r="C12" s="444"/>
      <c r="D12" s="444"/>
      <c r="E12" s="444"/>
      <c r="F12" s="444"/>
      <c r="G12" s="444"/>
      <c r="H12" s="444"/>
      <c r="I12" s="444"/>
      <c r="J12" s="444"/>
      <c r="K12" s="444"/>
      <c r="L12" s="444"/>
      <c r="M12" s="445"/>
    </row>
    <row r="13" spans="1:13" ht="22.35" customHeight="1">
      <c r="A13" s="118"/>
      <c r="B13" s="444"/>
      <c r="C13" s="444"/>
      <c r="D13" s="444"/>
      <c r="E13" s="444"/>
      <c r="F13" s="444"/>
      <c r="G13" s="444"/>
      <c r="H13" s="444"/>
      <c r="I13" s="444"/>
      <c r="J13" s="444"/>
      <c r="K13" s="444"/>
      <c r="L13" s="444"/>
      <c r="M13" s="445"/>
    </row>
    <row r="14" spans="1:13" ht="22.35" customHeight="1">
      <c r="A14" s="118"/>
      <c r="B14" s="444"/>
      <c r="C14" s="444"/>
      <c r="D14" s="444"/>
      <c r="E14" s="444"/>
      <c r="F14" s="444"/>
      <c r="G14" s="444"/>
      <c r="H14" s="444"/>
      <c r="I14" s="444"/>
      <c r="J14" s="444"/>
      <c r="K14" s="444"/>
      <c r="L14" s="444"/>
      <c r="M14" s="445"/>
    </row>
    <row r="15" spans="1:13" ht="22.35" customHeight="1">
      <c r="A15" s="118"/>
      <c r="B15" s="444"/>
      <c r="C15" s="444"/>
      <c r="D15" s="444"/>
      <c r="E15" s="444"/>
      <c r="F15" s="444"/>
      <c r="G15" s="444"/>
      <c r="H15" s="444"/>
      <c r="I15" s="444"/>
      <c r="J15" s="444"/>
      <c r="K15" s="444"/>
      <c r="L15" s="444"/>
      <c r="M15" s="445"/>
    </row>
    <row r="16" spans="1:13" ht="22.35" customHeight="1">
      <c r="A16" s="118"/>
      <c r="B16" s="444"/>
      <c r="C16" s="444"/>
      <c r="D16" s="444"/>
      <c r="E16" s="444"/>
      <c r="F16" s="444"/>
      <c r="G16" s="444"/>
      <c r="H16" s="444"/>
      <c r="I16" s="444"/>
      <c r="J16" s="444"/>
      <c r="K16" s="444"/>
      <c r="L16" s="444"/>
      <c r="M16" s="445"/>
    </row>
    <row r="17" spans="1:13" ht="22.35" customHeight="1">
      <c r="A17" s="118"/>
      <c r="B17" s="444"/>
      <c r="C17" s="444"/>
      <c r="D17" s="444"/>
      <c r="E17" s="444"/>
      <c r="F17" s="444"/>
      <c r="G17" s="444"/>
      <c r="H17" s="444"/>
      <c r="I17" s="444"/>
      <c r="J17" s="444"/>
      <c r="K17" s="444"/>
      <c r="L17" s="444"/>
      <c r="M17" s="445"/>
    </row>
    <row r="18" spans="1:13" ht="22.35" customHeight="1">
      <c r="A18" s="118"/>
      <c r="B18" s="444"/>
      <c r="C18" s="444"/>
      <c r="D18" s="444"/>
      <c r="E18" s="444"/>
      <c r="F18" s="444"/>
      <c r="G18" s="444"/>
      <c r="H18" s="444"/>
      <c r="I18" s="444"/>
      <c r="J18" s="444"/>
      <c r="K18" s="444"/>
      <c r="L18" s="444"/>
      <c r="M18" s="445"/>
    </row>
    <row r="19" spans="1:13" ht="22.35" customHeight="1">
      <c r="A19" s="118"/>
      <c r="B19" s="444"/>
      <c r="C19" s="444"/>
      <c r="D19" s="444"/>
      <c r="E19" s="444"/>
      <c r="F19" s="444"/>
      <c r="G19" s="444"/>
      <c r="H19" s="444"/>
      <c r="I19" s="444"/>
      <c r="J19" s="444"/>
      <c r="K19" s="444"/>
      <c r="L19" s="444"/>
      <c r="M19" s="445"/>
    </row>
    <row r="20" spans="1:13" ht="22.35" customHeight="1">
      <c r="A20" s="118"/>
      <c r="B20" s="444"/>
      <c r="C20" s="444"/>
      <c r="D20" s="444"/>
      <c r="E20" s="444"/>
      <c r="F20" s="444"/>
      <c r="G20" s="444"/>
      <c r="H20" s="444"/>
      <c r="I20" s="444"/>
      <c r="J20" s="444"/>
      <c r="K20" s="444"/>
      <c r="L20" s="444"/>
      <c r="M20" s="445"/>
    </row>
    <row r="21" spans="1:13" ht="22.35" customHeight="1">
      <c r="A21" s="118"/>
      <c r="B21" s="444"/>
      <c r="C21" s="444"/>
      <c r="D21" s="444"/>
      <c r="E21" s="444"/>
      <c r="F21" s="444"/>
      <c r="G21" s="444"/>
      <c r="H21" s="444"/>
      <c r="I21" s="444"/>
      <c r="J21" s="444"/>
      <c r="K21" s="444"/>
      <c r="L21" s="444"/>
      <c r="M21" s="445"/>
    </row>
    <row r="22" spans="1:13" ht="22.35" customHeight="1">
      <c r="A22" s="118"/>
      <c r="B22" s="444"/>
      <c r="C22" s="444"/>
      <c r="D22" s="444"/>
      <c r="E22" s="444"/>
      <c r="F22" s="444"/>
      <c r="G22" s="444"/>
      <c r="H22" s="444"/>
      <c r="I22" s="444"/>
      <c r="J22" s="444"/>
      <c r="K22" s="444"/>
      <c r="L22" s="444"/>
      <c r="M22" s="445"/>
    </row>
    <row r="23" spans="1:13" ht="22.35" customHeight="1">
      <c r="A23" s="118"/>
      <c r="B23" s="444"/>
      <c r="C23" s="444"/>
      <c r="D23" s="444"/>
      <c r="E23" s="444"/>
      <c r="F23" s="444"/>
      <c r="G23" s="444"/>
      <c r="H23" s="444"/>
      <c r="I23" s="444"/>
      <c r="J23" s="444"/>
      <c r="K23" s="444"/>
      <c r="L23" s="444"/>
      <c r="M23" s="445"/>
    </row>
    <row r="24" spans="1:13" ht="22.35" customHeight="1">
      <c r="A24" s="118"/>
      <c r="B24" s="444"/>
      <c r="C24" s="444"/>
      <c r="D24" s="444"/>
      <c r="E24" s="444"/>
      <c r="F24" s="444"/>
      <c r="G24" s="444"/>
      <c r="H24" s="444"/>
      <c r="I24" s="444"/>
      <c r="J24" s="444"/>
      <c r="K24" s="444"/>
      <c r="L24" s="444"/>
      <c r="M24" s="445"/>
    </row>
    <row r="25" spans="1:13" ht="22.35" customHeight="1">
      <c r="A25" s="118"/>
      <c r="B25" s="448"/>
      <c r="C25" s="449"/>
      <c r="D25" s="448"/>
      <c r="E25" s="449"/>
      <c r="F25" s="448"/>
      <c r="G25" s="450"/>
      <c r="H25" s="450"/>
      <c r="I25" s="450"/>
      <c r="J25" s="450"/>
      <c r="K25" s="450"/>
      <c r="L25" s="450"/>
      <c r="M25" s="451"/>
    </row>
    <row r="26" spans="1:13" ht="22.35" customHeight="1">
      <c r="A26" s="118"/>
      <c r="B26" s="444"/>
      <c r="C26" s="444"/>
      <c r="D26" s="444"/>
      <c r="E26" s="444"/>
      <c r="F26" s="444"/>
      <c r="G26" s="444"/>
      <c r="H26" s="444"/>
      <c r="I26" s="444"/>
      <c r="J26" s="444"/>
      <c r="K26" s="444"/>
      <c r="L26" s="444"/>
      <c r="M26" s="445"/>
    </row>
    <row r="27" spans="1:13" ht="22.35" customHeight="1" thickBot="1">
      <c r="A27" s="119"/>
      <c r="B27" s="454"/>
      <c r="C27" s="454"/>
      <c r="D27" s="454"/>
      <c r="E27" s="454"/>
      <c r="F27" s="454"/>
      <c r="G27" s="454"/>
      <c r="H27" s="454"/>
      <c r="I27" s="454"/>
      <c r="J27" s="454"/>
      <c r="K27" s="454"/>
      <c r="L27" s="454"/>
      <c r="M27" s="455"/>
    </row>
    <row r="28" spans="1:13" ht="15.75" thickBot="1">
      <c r="A28" s="456" t="s">
        <v>536</v>
      </c>
      <c r="B28" s="457"/>
      <c r="C28" s="457"/>
      <c r="D28" s="457"/>
      <c r="E28" s="457"/>
      <c r="F28" s="457"/>
      <c r="G28" s="457"/>
      <c r="H28" s="457"/>
      <c r="I28" s="457"/>
      <c r="J28" s="457"/>
      <c r="K28" s="457"/>
      <c r="L28" s="457"/>
      <c r="M28" s="458"/>
    </row>
    <row r="29" spans="1:13" ht="27" customHeight="1" thickBot="1">
      <c r="A29" s="111" t="s">
        <v>180</v>
      </c>
      <c r="B29" s="434" t="s">
        <v>538</v>
      </c>
      <c r="C29" s="434"/>
      <c r="D29" s="434"/>
      <c r="E29" s="434"/>
      <c r="F29" s="434"/>
      <c r="G29" s="434"/>
      <c r="H29" s="434"/>
      <c r="I29" s="434"/>
      <c r="J29" s="434"/>
      <c r="K29" s="435" t="s">
        <v>180</v>
      </c>
      <c r="L29" s="435"/>
      <c r="M29" s="436"/>
    </row>
    <row r="30" spans="1:13" ht="45.75" thickBot="1">
      <c r="A30" s="112" t="s">
        <v>97</v>
      </c>
      <c r="B30" s="194" t="str">
        <f>'Notification Form'!F18&amp;""</f>
        <v/>
      </c>
      <c r="C30" s="112" t="s">
        <v>93</v>
      </c>
      <c r="D30" s="194" t="str">
        <f>'Notification Form'!F12&amp;""</f>
        <v/>
      </c>
      <c r="E30" s="112" t="s">
        <v>537</v>
      </c>
      <c r="F30" s="452" t="str">
        <f>F2&amp;""</f>
        <v/>
      </c>
      <c r="G30" s="452"/>
      <c r="H30" s="452"/>
      <c r="I30" s="452"/>
      <c r="J30" s="452"/>
      <c r="K30" s="453"/>
      <c r="L30" s="113" t="s">
        <v>101</v>
      </c>
      <c r="M30" s="115" t="str">
        <f>TEXT(M2, "MM/DD/YYYY")&amp;""</f>
        <v>01/00/1900</v>
      </c>
    </row>
    <row r="31" spans="1:13" ht="23.25" customHeight="1" thickBot="1">
      <c r="A31" s="116" t="s">
        <v>183</v>
      </c>
      <c r="B31" s="439" t="s">
        <v>184</v>
      </c>
      <c r="C31" s="440"/>
      <c r="D31" s="439" t="s">
        <v>185</v>
      </c>
      <c r="E31" s="440"/>
      <c r="F31" s="441" t="s">
        <v>182</v>
      </c>
      <c r="G31" s="442"/>
      <c r="H31" s="442"/>
      <c r="I31" s="442"/>
      <c r="J31" s="442"/>
      <c r="K31" s="442"/>
      <c r="L31" s="442"/>
      <c r="M31" s="443"/>
    </row>
    <row r="32" spans="1:13" ht="22.35" customHeight="1">
      <c r="A32" s="117"/>
      <c r="B32" s="446"/>
      <c r="C32" s="446"/>
      <c r="D32" s="446"/>
      <c r="E32" s="446"/>
      <c r="F32" s="446"/>
      <c r="G32" s="446"/>
      <c r="H32" s="446"/>
      <c r="I32" s="446"/>
      <c r="J32" s="446"/>
      <c r="K32" s="446"/>
      <c r="L32" s="446"/>
      <c r="M32" s="447"/>
    </row>
    <row r="33" spans="1:13" ht="22.35" customHeight="1">
      <c r="A33" s="118"/>
      <c r="B33" s="444"/>
      <c r="C33" s="444"/>
      <c r="D33" s="444"/>
      <c r="E33" s="444"/>
      <c r="F33" s="444"/>
      <c r="G33" s="444"/>
      <c r="H33" s="444"/>
      <c r="I33" s="444"/>
      <c r="J33" s="444"/>
      <c r="K33" s="444"/>
      <c r="L33" s="444"/>
      <c r="M33" s="445"/>
    </row>
    <row r="34" spans="1:13" ht="22.35" customHeight="1">
      <c r="A34" s="118"/>
      <c r="B34" s="444"/>
      <c r="C34" s="444"/>
      <c r="D34" s="444"/>
      <c r="E34" s="444"/>
      <c r="F34" s="444"/>
      <c r="G34" s="444"/>
      <c r="H34" s="444"/>
      <c r="I34" s="444"/>
      <c r="J34" s="444"/>
      <c r="K34" s="444"/>
      <c r="L34" s="444"/>
      <c r="M34" s="445"/>
    </row>
    <row r="35" spans="1:13" ht="22.35" customHeight="1">
      <c r="A35" s="118"/>
      <c r="B35" s="444"/>
      <c r="C35" s="444"/>
      <c r="D35" s="444"/>
      <c r="E35" s="444"/>
      <c r="F35" s="444"/>
      <c r="G35" s="444"/>
      <c r="H35" s="444"/>
      <c r="I35" s="444"/>
      <c r="J35" s="444"/>
      <c r="K35" s="444"/>
      <c r="L35" s="444"/>
      <c r="M35" s="445"/>
    </row>
    <row r="36" spans="1:13" ht="22.35" customHeight="1">
      <c r="A36" s="118"/>
      <c r="B36" s="444"/>
      <c r="C36" s="444"/>
      <c r="D36" s="444"/>
      <c r="E36" s="444"/>
      <c r="F36" s="444"/>
      <c r="G36" s="444"/>
      <c r="H36" s="444"/>
      <c r="I36" s="444"/>
      <c r="J36" s="444"/>
      <c r="K36" s="444"/>
      <c r="L36" s="444"/>
      <c r="M36" s="445"/>
    </row>
    <row r="37" spans="1:13" ht="22.35" customHeight="1">
      <c r="A37" s="118"/>
      <c r="B37" s="444"/>
      <c r="C37" s="444"/>
      <c r="D37" s="444"/>
      <c r="E37" s="444"/>
      <c r="F37" s="444"/>
      <c r="G37" s="444"/>
      <c r="H37" s="444"/>
      <c r="I37" s="444"/>
      <c r="J37" s="444"/>
      <c r="K37" s="444"/>
      <c r="L37" s="444"/>
      <c r="M37" s="445"/>
    </row>
    <row r="38" spans="1:13" ht="22.35" customHeight="1">
      <c r="A38" s="118"/>
      <c r="B38" s="444"/>
      <c r="C38" s="444"/>
      <c r="D38" s="444"/>
      <c r="E38" s="444"/>
      <c r="F38" s="444"/>
      <c r="G38" s="444"/>
      <c r="H38" s="444"/>
      <c r="I38" s="444"/>
      <c r="J38" s="444"/>
      <c r="K38" s="444"/>
      <c r="L38" s="444"/>
      <c r="M38" s="445"/>
    </row>
    <row r="39" spans="1:13" ht="22.35" customHeight="1">
      <c r="A39" s="118"/>
      <c r="B39" s="444"/>
      <c r="C39" s="444"/>
      <c r="D39" s="444"/>
      <c r="E39" s="444"/>
      <c r="F39" s="444"/>
      <c r="G39" s="444"/>
      <c r="H39" s="444"/>
      <c r="I39" s="444"/>
      <c r="J39" s="444"/>
      <c r="K39" s="444"/>
      <c r="L39" s="444"/>
      <c r="M39" s="445"/>
    </row>
    <row r="40" spans="1:13" ht="22.35" customHeight="1">
      <c r="A40" s="118"/>
      <c r="B40" s="444"/>
      <c r="C40" s="444"/>
      <c r="D40" s="444"/>
      <c r="E40" s="444"/>
      <c r="F40" s="444"/>
      <c r="G40" s="444"/>
      <c r="H40" s="444"/>
      <c r="I40" s="444"/>
      <c r="J40" s="444"/>
      <c r="K40" s="444"/>
      <c r="L40" s="444"/>
      <c r="M40" s="445"/>
    </row>
    <row r="41" spans="1:13" ht="22.35" customHeight="1">
      <c r="A41" s="118"/>
      <c r="B41" s="444"/>
      <c r="C41" s="444"/>
      <c r="D41" s="444"/>
      <c r="E41" s="444"/>
      <c r="F41" s="444"/>
      <c r="G41" s="444"/>
      <c r="H41" s="444"/>
      <c r="I41" s="444"/>
      <c r="J41" s="444"/>
      <c r="K41" s="444"/>
      <c r="L41" s="444"/>
      <c r="M41" s="445"/>
    </row>
    <row r="42" spans="1:13" ht="22.35" customHeight="1">
      <c r="A42" s="118"/>
      <c r="B42" s="444"/>
      <c r="C42" s="444"/>
      <c r="D42" s="444"/>
      <c r="E42" s="444"/>
      <c r="F42" s="444"/>
      <c r="G42" s="444"/>
      <c r="H42" s="444"/>
      <c r="I42" s="444"/>
      <c r="J42" s="444"/>
      <c r="K42" s="444"/>
      <c r="L42" s="444"/>
      <c r="M42" s="445"/>
    </row>
    <row r="43" spans="1:13" ht="22.35" customHeight="1">
      <c r="A43" s="118"/>
      <c r="B43" s="444"/>
      <c r="C43" s="444"/>
      <c r="D43" s="444"/>
      <c r="E43" s="444"/>
      <c r="F43" s="444"/>
      <c r="G43" s="444"/>
      <c r="H43" s="444"/>
      <c r="I43" s="444"/>
      <c r="J43" s="444"/>
      <c r="K43" s="444"/>
      <c r="L43" s="444"/>
      <c r="M43" s="445"/>
    </row>
    <row r="44" spans="1:13" ht="22.35" customHeight="1">
      <c r="A44" s="118"/>
      <c r="B44" s="444"/>
      <c r="C44" s="444"/>
      <c r="D44" s="444"/>
      <c r="E44" s="444"/>
      <c r="F44" s="444"/>
      <c r="G44" s="444"/>
      <c r="H44" s="444"/>
      <c r="I44" s="444"/>
      <c r="J44" s="444"/>
      <c r="K44" s="444"/>
      <c r="L44" s="444"/>
      <c r="M44" s="445"/>
    </row>
    <row r="45" spans="1:13" ht="22.35" customHeight="1">
      <c r="A45" s="118"/>
      <c r="B45" s="444"/>
      <c r="C45" s="444"/>
      <c r="D45" s="444"/>
      <c r="E45" s="444"/>
      <c r="F45" s="444"/>
      <c r="G45" s="444"/>
      <c r="H45" s="444"/>
      <c r="I45" s="444"/>
      <c r="J45" s="444"/>
      <c r="K45" s="444"/>
      <c r="L45" s="444"/>
      <c r="M45" s="445"/>
    </row>
    <row r="46" spans="1:13" ht="22.35" customHeight="1">
      <c r="A46" s="118"/>
      <c r="B46" s="444"/>
      <c r="C46" s="444"/>
      <c r="D46" s="444"/>
      <c r="E46" s="444"/>
      <c r="F46" s="444"/>
      <c r="G46" s="444"/>
      <c r="H46" s="444"/>
      <c r="I46" s="444"/>
      <c r="J46" s="444"/>
      <c r="K46" s="444"/>
      <c r="L46" s="444"/>
      <c r="M46" s="445"/>
    </row>
    <row r="47" spans="1:13" ht="22.35" customHeight="1">
      <c r="A47" s="118"/>
      <c r="B47" s="444"/>
      <c r="C47" s="444"/>
      <c r="D47" s="444"/>
      <c r="E47" s="444"/>
      <c r="F47" s="444"/>
      <c r="G47" s="444"/>
      <c r="H47" s="444"/>
      <c r="I47" s="444"/>
      <c r="J47" s="444"/>
      <c r="K47" s="444"/>
      <c r="L47" s="444"/>
      <c r="M47" s="445"/>
    </row>
    <row r="48" spans="1:13" ht="22.35" customHeight="1">
      <c r="A48" s="118"/>
      <c r="B48" s="444"/>
      <c r="C48" s="444"/>
      <c r="D48" s="444"/>
      <c r="E48" s="444"/>
      <c r="F48" s="444"/>
      <c r="G48" s="444"/>
      <c r="H48" s="444"/>
      <c r="I48" s="444"/>
      <c r="J48" s="444"/>
      <c r="K48" s="444"/>
      <c r="L48" s="444"/>
      <c r="M48" s="445"/>
    </row>
    <row r="49" spans="1:13" ht="22.35" customHeight="1">
      <c r="A49" s="118"/>
      <c r="B49" s="444"/>
      <c r="C49" s="444"/>
      <c r="D49" s="444"/>
      <c r="E49" s="444"/>
      <c r="F49" s="444"/>
      <c r="G49" s="444"/>
      <c r="H49" s="444"/>
      <c r="I49" s="444"/>
      <c r="J49" s="444"/>
      <c r="K49" s="444"/>
      <c r="L49" s="444"/>
      <c r="M49" s="445"/>
    </row>
    <row r="50" spans="1:13" ht="22.35" customHeight="1">
      <c r="A50" s="118"/>
      <c r="B50" s="444"/>
      <c r="C50" s="444"/>
      <c r="D50" s="444"/>
      <c r="E50" s="444"/>
      <c r="F50" s="444"/>
      <c r="G50" s="444"/>
      <c r="H50" s="444"/>
      <c r="I50" s="444"/>
      <c r="J50" s="444"/>
      <c r="K50" s="444"/>
      <c r="L50" s="444"/>
      <c r="M50" s="445"/>
    </row>
    <row r="51" spans="1:13" ht="22.35" customHeight="1">
      <c r="A51" s="118"/>
      <c r="B51" s="444"/>
      <c r="C51" s="444"/>
      <c r="D51" s="444"/>
      <c r="E51" s="444"/>
      <c r="F51" s="444"/>
      <c r="G51" s="444"/>
      <c r="H51" s="444"/>
      <c r="I51" s="444"/>
      <c r="J51" s="444"/>
      <c r="K51" s="444"/>
      <c r="L51" s="444"/>
      <c r="M51" s="445"/>
    </row>
    <row r="52" spans="1:13" ht="22.35" customHeight="1">
      <c r="A52" s="118"/>
      <c r="B52" s="444"/>
      <c r="C52" s="444"/>
      <c r="D52" s="444"/>
      <c r="E52" s="444"/>
      <c r="F52" s="444"/>
      <c r="G52" s="444"/>
      <c r="H52" s="444"/>
      <c r="I52" s="444"/>
      <c r="J52" s="444"/>
      <c r="K52" s="444"/>
      <c r="L52" s="444"/>
      <c r="M52" s="445"/>
    </row>
    <row r="53" spans="1:13" ht="22.35" customHeight="1">
      <c r="A53" s="118"/>
      <c r="B53" s="448"/>
      <c r="C53" s="449"/>
      <c r="D53" s="448"/>
      <c r="E53" s="449"/>
      <c r="F53" s="448"/>
      <c r="G53" s="450"/>
      <c r="H53" s="450"/>
      <c r="I53" s="450"/>
      <c r="J53" s="450"/>
      <c r="K53" s="450"/>
      <c r="L53" s="450"/>
      <c r="M53" s="451"/>
    </row>
    <row r="54" spans="1:13" ht="22.35" customHeight="1">
      <c r="A54" s="118"/>
      <c r="B54" s="444"/>
      <c r="C54" s="444"/>
      <c r="D54" s="444"/>
      <c r="E54" s="444"/>
      <c r="F54" s="444"/>
      <c r="G54" s="444"/>
      <c r="H54" s="444"/>
      <c r="I54" s="444"/>
      <c r="J54" s="444"/>
      <c r="K54" s="444"/>
      <c r="L54" s="444"/>
      <c r="M54" s="445"/>
    </row>
    <row r="55" spans="1:13" ht="22.35" customHeight="1" thickBot="1">
      <c r="A55" s="119"/>
      <c r="B55" s="454"/>
      <c r="C55" s="454"/>
      <c r="D55" s="454"/>
      <c r="E55" s="454"/>
      <c r="F55" s="454"/>
      <c r="G55" s="454"/>
      <c r="H55" s="454"/>
      <c r="I55" s="454"/>
      <c r="J55" s="454"/>
      <c r="K55" s="454"/>
      <c r="L55" s="454"/>
      <c r="M55" s="455"/>
    </row>
    <row r="56" spans="1:13" ht="15.75" thickBot="1">
      <c r="A56" s="456" t="s">
        <v>536</v>
      </c>
      <c r="B56" s="457"/>
      <c r="C56" s="457"/>
      <c r="D56" s="457"/>
      <c r="E56" s="457"/>
      <c r="F56" s="457"/>
      <c r="G56" s="457"/>
      <c r="H56" s="457"/>
      <c r="I56" s="457"/>
      <c r="J56" s="457"/>
      <c r="K56" s="457"/>
      <c r="L56" s="457"/>
      <c r="M56" s="458"/>
    </row>
  </sheetData>
  <sheetProtection algorithmName="SHA-512" hashValue="eEMhEQkYD62yYC4os0czaIxH1DogkOE2BTfFs5rrO8nw55v9HlFlnzu+Bj23vzpz+U3S3qP0ugcpZDCsLXIBew==" saltValue="sGRpcZMwA56yfVIpYaLoig==" spinCount="100000" sheet="1" objects="1" scenarios="1"/>
  <mergeCells count="158">
    <mergeCell ref="A56:M56"/>
    <mergeCell ref="B54:C54"/>
    <mergeCell ref="D54:E54"/>
    <mergeCell ref="F54:M54"/>
    <mergeCell ref="B55:C55"/>
    <mergeCell ref="D55:E55"/>
    <mergeCell ref="F55:M55"/>
    <mergeCell ref="B52:C52"/>
    <mergeCell ref="D52:E52"/>
    <mergeCell ref="F52:M52"/>
    <mergeCell ref="B53:C53"/>
    <mergeCell ref="D53:E53"/>
    <mergeCell ref="F53:M53"/>
    <mergeCell ref="B50:C50"/>
    <mergeCell ref="D50:E50"/>
    <mergeCell ref="F50:M50"/>
    <mergeCell ref="B51:C51"/>
    <mergeCell ref="D51:E51"/>
    <mergeCell ref="F51:M51"/>
    <mergeCell ref="B48:C48"/>
    <mergeCell ref="D48:E48"/>
    <mergeCell ref="F48:M48"/>
    <mergeCell ref="B49:C49"/>
    <mergeCell ref="D49:E49"/>
    <mergeCell ref="F49:M49"/>
    <mergeCell ref="B46:C46"/>
    <mergeCell ref="D46:E46"/>
    <mergeCell ref="F46:M46"/>
    <mergeCell ref="B47:C47"/>
    <mergeCell ref="D47:E47"/>
    <mergeCell ref="F47:M47"/>
    <mergeCell ref="B44:C44"/>
    <mergeCell ref="D44:E44"/>
    <mergeCell ref="F44:M44"/>
    <mergeCell ref="B45:C45"/>
    <mergeCell ref="D45:E45"/>
    <mergeCell ref="F45:M45"/>
    <mergeCell ref="B42:C42"/>
    <mergeCell ref="D42:E42"/>
    <mergeCell ref="F42:M42"/>
    <mergeCell ref="B43:C43"/>
    <mergeCell ref="D43:E43"/>
    <mergeCell ref="F43:M43"/>
    <mergeCell ref="B40:C40"/>
    <mergeCell ref="D40:E40"/>
    <mergeCell ref="F40:M40"/>
    <mergeCell ref="B41:C41"/>
    <mergeCell ref="D41:E41"/>
    <mergeCell ref="F41:M41"/>
    <mergeCell ref="B39:C39"/>
    <mergeCell ref="D39:E39"/>
    <mergeCell ref="F39:M39"/>
    <mergeCell ref="B37:C37"/>
    <mergeCell ref="D37:E37"/>
    <mergeCell ref="F37:M37"/>
    <mergeCell ref="B38:C38"/>
    <mergeCell ref="D38:E38"/>
    <mergeCell ref="F38:M38"/>
    <mergeCell ref="B35:C35"/>
    <mergeCell ref="D35:E35"/>
    <mergeCell ref="F35:M35"/>
    <mergeCell ref="B36:C36"/>
    <mergeCell ref="D36:E36"/>
    <mergeCell ref="F36:M36"/>
    <mergeCell ref="B33:C33"/>
    <mergeCell ref="D33:E33"/>
    <mergeCell ref="F33:M33"/>
    <mergeCell ref="B34:C34"/>
    <mergeCell ref="D34:E34"/>
    <mergeCell ref="F34:M34"/>
    <mergeCell ref="F30:K30"/>
    <mergeCell ref="B31:C31"/>
    <mergeCell ref="D31:E31"/>
    <mergeCell ref="F31:M31"/>
    <mergeCell ref="B32:C32"/>
    <mergeCell ref="D32:E32"/>
    <mergeCell ref="F32:M32"/>
    <mergeCell ref="B27:C27"/>
    <mergeCell ref="D27:E27"/>
    <mergeCell ref="F27:M27"/>
    <mergeCell ref="A28:M28"/>
    <mergeCell ref="B29:J29"/>
    <mergeCell ref="K29:M29"/>
    <mergeCell ref="B25:C25"/>
    <mergeCell ref="D25:E25"/>
    <mergeCell ref="F25:M25"/>
    <mergeCell ref="B26:C26"/>
    <mergeCell ref="D26:E26"/>
    <mergeCell ref="F26:M26"/>
    <mergeCell ref="B23:C23"/>
    <mergeCell ref="D23:E23"/>
    <mergeCell ref="F23:M23"/>
    <mergeCell ref="B24:C24"/>
    <mergeCell ref="D24:E24"/>
    <mergeCell ref="F24:M24"/>
    <mergeCell ref="B21:C21"/>
    <mergeCell ref="D21:E21"/>
    <mergeCell ref="F21:M21"/>
    <mergeCell ref="B22:C22"/>
    <mergeCell ref="D22:E22"/>
    <mergeCell ref="F22:M22"/>
    <mergeCell ref="B19:C19"/>
    <mergeCell ref="D19:E19"/>
    <mergeCell ref="F19:M19"/>
    <mergeCell ref="B20:C20"/>
    <mergeCell ref="D20:E20"/>
    <mergeCell ref="F20:M20"/>
    <mergeCell ref="B17:C17"/>
    <mergeCell ref="D17:E17"/>
    <mergeCell ref="F17:M17"/>
    <mergeCell ref="B18:C18"/>
    <mergeCell ref="D18:E18"/>
    <mergeCell ref="F18:M18"/>
    <mergeCell ref="B15:C15"/>
    <mergeCell ref="D15:E15"/>
    <mergeCell ref="F15:M15"/>
    <mergeCell ref="B16:C16"/>
    <mergeCell ref="D16:E16"/>
    <mergeCell ref="F16:M16"/>
    <mergeCell ref="B13:C13"/>
    <mergeCell ref="D13:E13"/>
    <mergeCell ref="F13:M13"/>
    <mergeCell ref="B14:C14"/>
    <mergeCell ref="D14:E14"/>
    <mergeCell ref="F14:M14"/>
    <mergeCell ref="B11:C11"/>
    <mergeCell ref="D11:E11"/>
    <mergeCell ref="F11:M11"/>
    <mergeCell ref="B12:C12"/>
    <mergeCell ref="D12:E12"/>
    <mergeCell ref="F12:M12"/>
    <mergeCell ref="B9:C9"/>
    <mergeCell ref="D9:E9"/>
    <mergeCell ref="F9:M9"/>
    <mergeCell ref="B10:C10"/>
    <mergeCell ref="D10:E10"/>
    <mergeCell ref="F10:M10"/>
    <mergeCell ref="B8:C8"/>
    <mergeCell ref="D8:E8"/>
    <mergeCell ref="F8:M8"/>
    <mergeCell ref="B7:C7"/>
    <mergeCell ref="D7:E7"/>
    <mergeCell ref="F7:M7"/>
    <mergeCell ref="B4:C4"/>
    <mergeCell ref="D4:E4"/>
    <mergeCell ref="F4:M4"/>
    <mergeCell ref="B5:C5"/>
    <mergeCell ref="D5:E5"/>
    <mergeCell ref="F5:M5"/>
    <mergeCell ref="B1:J1"/>
    <mergeCell ref="K1:M1"/>
    <mergeCell ref="F2:K2"/>
    <mergeCell ref="B3:C3"/>
    <mergeCell ref="D3:E3"/>
    <mergeCell ref="F3:M3"/>
    <mergeCell ref="B6:C6"/>
    <mergeCell ref="D6:E6"/>
    <mergeCell ref="F6:M6"/>
  </mergeCells>
  <conditionalFormatting sqref="F2:K2">
    <cfRule type="expression" dxfId="36" priority="2">
      <formula>$F2&lt;&gt;""</formula>
    </cfRule>
  </conditionalFormatting>
  <conditionalFormatting sqref="M2">
    <cfRule type="expression" dxfId="35" priority="1">
      <formula>$M2&lt;&gt;""</formula>
    </cfRule>
  </conditionalFormatting>
  <pageMargins left="0.2" right="0.2" top="0.2" bottom="0.2" header="0" footer="0"/>
  <pageSetup scale="8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3923E3B-0C33-4B2F-B971-A558C24D7965}">
          <x14:formula1>
            <xm:f>ENUM!$AJ$2:$AJ$9</xm:f>
          </x14:formula1>
          <xm:sqref>F2:K2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D023-3E14-454F-B31A-94A8AA70DE71}">
  <sheetPr>
    <tabColor theme="7" tint="0.39997558519241921"/>
    <pageSetUpPr fitToPage="1"/>
  </sheetPr>
  <dimension ref="A1:M169"/>
  <sheetViews>
    <sheetView view="pageLayout" zoomScaleNormal="100" zoomScaleSheetLayoutView="100" workbookViewId="0">
      <selection activeCell="H18" sqref="H18"/>
    </sheetView>
  </sheetViews>
  <sheetFormatPr defaultColWidth="8.140625" defaultRowHeight="15"/>
  <cols>
    <col min="1" max="1" width="23.42578125" style="57" customWidth="1"/>
    <col min="2" max="2" width="17.85546875" style="57" customWidth="1"/>
    <col min="3" max="6" width="15.7109375" style="57" customWidth="1"/>
    <col min="7" max="7" width="23.85546875" style="57" customWidth="1"/>
    <col min="8" max="8" width="8.140625" style="57"/>
  </cols>
  <sheetData>
    <row r="1" spans="1:13">
      <c r="A1" s="399" t="s">
        <v>156</v>
      </c>
      <c r="B1" s="400"/>
      <c r="C1" s="400"/>
      <c r="D1" s="400"/>
      <c r="E1" s="400"/>
      <c r="F1" s="400"/>
      <c r="G1" s="400"/>
      <c r="H1" s="401"/>
      <c r="I1" s="3"/>
      <c r="J1" s="3"/>
      <c r="K1" s="3"/>
      <c r="L1" s="3"/>
      <c r="M1" s="3"/>
    </row>
    <row r="2" spans="1:13" ht="15.75" thickBot="1">
      <c r="A2" s="509"/>
      <c r="B2" s="430"/>
      <c r="C2" s="430"/>
      <c r="D2" s="430"/>
      <c r="E2" s="430"/>
      <c r="F2" s="430"/>
      <c r="G2" s="430"/>
      <c r="H2" s="431"/>
      <c r="I2" s="3"/>
      <c r="J2" s="3"/>
      <c r="K2" s="3"/>
      <c r="L2" s="3"/>
      <c r="M2" s="3"/>
    </row>
    <row r="3" spans="1:13">
      <c r="A3" s="507" t="s">
        <v>93</v>
      </c>
      <c r="B3" s="510" t="str">
        <f>'Notification Form'!F12&amp;""</f>
        <v/>
      </c>
      <c r="C3" s="511"/>
      <c r="D3" s="535" t="s">
        <v>335</v>
      </c>
      <c r="E3" s="536"/>
      <c r="F3" s="510" t="str">
        <f>'Notification Form'!F18&amp;""</f>
        <v/>
      </c>
      <c r="G3" s="539"/>
      <c r="H3" s="511"/>
      <c r="I3" s="1"/>
      <c r="J3" s="1"/>
      <c r="K3" s="1"/>
      <c r="L3" s="1"/>
      <c r="M3" s="1"/>
    </row>
    <row r="4" spans="1:13" ht="15.75" thickBot="1">
      <c r="A4" s="508"/>
      <c r="B4" s="512"/>
      <c r="C4" s="513"/>
      <c r="D4" s="537"/>
      <c r="E4" s="538"/>
      <c r="F4" s="512"/>
      <c r="G4" s="540"/>
      <c r="H4" s="513"/>
      <c r="I4" s="1"/>
      <c r="J4" s="1"/>
      <c r="K4" s="1"/>
      <c r="L4" s="1"/>
      <c r="M4" s="1"/>
    </row>
    <row r="5" spans="1:13" ht="28.7" customHeight="1" thickBot="1">
      <c r="A5" s="32" t="s">
        <v>101</v>
      </c>
      <c r="B5" s="514">
        <f>'Notification Form'!C22</f>
        <v>0</v>
      </c>
      <c r="C5" s="515"/>
      <c r="D5" s="543" t="s">
        <v>100</v>
      </c>
      <c r="E5" s="544"/>
      <c r="F5" s="541" t="str">
        <f>'Notification Form'!F21&amp;""</f>
        <v/>
      </c>
      <c r="G5" s="541"/>
      <c r="H5" s="542"/>
      <c r="I5" s="1"/>
      <c r="J5" s="1"/>
      <c r="K5" s="1"/>
      <c r="L5" s="1"/>
      <c r="M5" s="1"/>
    </row>
    <row r="6" spans="1:13" ht="36" customHeight="1" thickBot="1">
      <c r="A6" s="33" t="s">
        <v>368</v>
      </c>
      <c r="B6" s="545"/>
      <c r="C6" s="545"/>
      <c r="D6" s="545"/>
      <c r="E6" s="545"/>
      <c r="F6" s="545"/>
      <c r="G6" s="545"/>
      <c r="H6" s="546"/>
      <c r="I6" s="1"/>
      <c r="J6" s="1"/>
      <c r="K6" s="1"/>
      <c r="L6" s="1"/>
      <c r="M6" s="1"/>
    </row>
    <row r="7" spans="1:13">
      <c r="A7" s="507" t="s">
        <v>342</v>
      </c>
      <c r="B7" s="517" t="str">
        <f>"1. " &amp; 'Exercise Overview'!D17&amp;""</f>
        <v xml:space="preserve">1. </v>
      </c>
      <c r="C7" s="518"/>
      <c r="D7" s="518"/>
      <c r="E7" s="518"/>
      <c r="F7" s="518"/>
      <c r="G7" s="518"/>
      <c r="H7" s="519"/>
      <c r="I7" s="1"/>
      <c r="J7" s="1"/>
      <c r="K7" s="1"/>
      <c r="L7" s="1"/>
      <c r="M7" s="1"/>
    </row>
    <row r="8" spans="1:13">
      <c r="A8" s="516"/>
      <c r="B8" s="520"/>
      <c r="C8" s="521"/>
      <c r="D8" s="521"/>
      <c r="E8" s="521"/>
      <c r="F8" s="521"/>
      <c r="G8" s="521"/>
      <c r="H8" s="522"/>
      <c r="I8" s="1"/>
      <c r="J8" s="1"/>
      <c r="K8" s="1"/>
      <c r="L8" s="1"/>
      <c r="M8" s="1"/>
    </row>
    <row r="9" spans="1:13" ht="15.75" thickBot="1">
      <c r="A9" s="508"/>
      <c r="B9" s="523"/>
      <c r="C9" s="524"/>
      <c r="D9" s="524"/>
      <c r="E9" s="524"/>
      <c r="F9" s="524"/>
      <c r="G9" s="524"/>
      <c r="H9" s="525"/>
      <c r="I9" s="1"/>
      <c r="J9" s="1"/>
      <c r="K9" s="1"/>
      <c r="L9" s="1"/>
      <c r="M9" s="1"/>
    </row>
    <row r="10" spans="1:13" ht="18" customHeight="1">
      <c r="A10" s="507" t="s">
        <v>170</v>
      </c>
      <c r="B10" s="517" t="str">
        <f>"1. " &amp; 'Notification Form'!F15</f>
        <v xml:space="preserve">1. </v>
      </c>
      <c r="C10" s="518"/>
      <c r="D10" s="518"/>
      <c r="E10" s="518"/>
      <c r="F10" s="518"/>
      <c r="G10" s="518"/>
      <c r="H10" s="519"/>
      <c r="I10" s="1"/>
      <c r="J10" s="1"/>
      <c r="K10" s="1"/>
      <c r="L10" s="1"/>
      <c r="M10" s="1"/>
    </row>
    <row r="11" spans="1:13" ht="14.25" customHeight="1">
      <c r="A11" s="516"/>
      <c r="B11" s="529" t="e">
        <f>IF(ISBLANK(B10)," ",VLOOKUP('Notification Form'!F15,ENUM!$N$1:$O$32,2,FALSE))</f>
        <v>#N/A</v>
      </c>
      <c r="C11" s="530"/>
      <c r="D11" s="530"/>
      <c r="E11" s="530"/>
      <c r="F11" s="530"/>
      <c r="G11" s="530"/>
      <c r="H11" s="531"/>
      <c r="I11" s="1"/>
      <c r="J11" s="1"/>
      <c r="K11" s="1"/>
      <c r="L11" s="1"/>
      <c r="M11" s="1"/>
    </row>
    <row r="12" spans="1:13" ht="14.25" customHeight="1">
      <c r="A12" s="516"/>
      <c r="B12" s="529"/>
      <c r="C12" s="530"/>
      <c r="D12" s="530"/>
      <c r="E12" s="530"/>
      <c r="F12" s="530"/>
      <c r="G12" s="530"/>
      <c r="H12" s="531"/>
      <c r="I12" s="1"/>
      <c r="J12" s="1"/>
      <c r="K12" s="1"/>
      <c r="L12" s="1"/>
      <c r="M12" s="1"/>
    </row>
    <row r="13" spans="1:13" ht="14.25" customHeight="1">
      <c r="A13" s="516"/>
      <c r="B13" s="529"/>
      <c r="C13" s="530"/>
      <c r="D13" s="530"/>
      <c r="E13" s="530"/>
      <c r="F13" s="530"/>
      <c r="G13" s="530"/>
      <c r="H13" s="531"/>
      <c r="I13" s="1"/>
      <c r="J13" s="1"/>
      <c r="K13" s="1"/>
      <c r="L13" s="1"/>
      <c r="M13" s="1"/>
    </row>
    <row r="14" spans="1:13" ht="14.25" customHeight="1">
      <c r="A14" s="516"/>
      <c r="B14" s="529"/>
      <c r="C14" s="530"/>
      <c r="D14" s="530"/>
      <c r="E14" s="530"/>
      <c r="F14" s="530"/>
      <c r="G14" s="530"/>
      <c r="H14" s="531"/>
      <c r="I14" s="1"/>
      <c r="J14" s="1"/>
      <c r="K14" s="1"/>
      <c r="L14" s="1"/>
      <c r="M14" s="1"/>
    </row>
    <row r="15" spans="1:13" ht="14.25" customHeight="1">
      <c r="A15" s="516"/>
      <c r="B15" s="529"/>
      <c r="C15" s="530"/>
      <c r="D15" s="530"/>
      <c r="E15" s="530"/>
      <c r="F15" s="530"/>
      <c r="G15" s="530"/>
      <c r="H15" s="531"/>
      <c r="I15" s="1"/>
      <c r="J15" s="1"/>
      <c r="K15" s="1"/>
      <c r="L15" s="1"/>
      <c r="M15" s="1"/>
    </row>
    <row r="16" spans="1:13" ht="14.25" customHeight="1" thickBot="1">
      <c r="A16" s="508"/>
      <c r="B16" s="532"/>
      <c r="C16" s="533"/>
      <c r="D16" s="533"/>
      <c r="E16" s="533"/>
      <c r="F16" s="533"/>
      <c r="G16" s="533"/>
      <c r="H16" s="534"/>
      <c r="I16" s="1"/>
      <c r="J16" s="1"/>
      <c r="K16" s="1"/>
      <c r="L16" s="1"/>
      <c r="M16" s="1"/>
    </row>
    <row r="17" spans="1:13" ht="96" customHeight="1" thickBot="1">
      <c r="A17" s="222"/>
      <c r="B17" s="34"/>
      <c r="C17" s="34"/>
      <c r="D17" s="34"/>
      <c r="E17" s="34"/>
      <c r="F17" s="34"/>
      <c r="G17" s="34"/>
      <c r="H17" s="34"/>
      <c r="I17" s="1"/>
      <c r="J17" s="1"/>
      <c r="K17" s="1"/>
      <c r="L17" s="1"/>
      <c r="M17" s="1"/>
    </row>
    <row r="18" spans="1:13" ht="27" thickBot="1">
      <c r="A18" s="459" t="s">
        <v>163</v>
      </c>
      <c r="B18" s="460"/>
      <c r="C18" s="460"/>
      <c r="D18" s="460"/>
      <c r="E18" s="460"/>
      <c r="F18" s="460"/>
      <c r="G18" s="461"/>
      <c r="H18" s="230"/>
      <c r="I18" s="1"/>
      <c r="J18" s="1"/>
      <c r="K18" s="1"/>
      <c r="L18" s="1"/>
      <c r="M18" s="1"/>
    </row>
    <row r="19" spans="1:13" ht="15.75" thickBot="1">
      <c r="A19" s="50"/>
      <c r="B19" s="51"/>
      <c r="C19" s="51"/>
      <c r="D19" s="51"/>
      <c r="E19" s="51"/>
      <c r="F19" s="51"/>
      <c r="G19" s="51"/>
      <c r="H19" s="52"/>
      <c r="I19" s="1"/>
      <c r="J19" s="1"/>
      <c r="K19" s="1"/>
      <c r="L19" s="1"/>
      <c r="M19" s="1"/>
    </row>
    <row r="20" spans="1:13" ht="15.75" thickBot="1">
      <c r="A20" s="462" t="s">
        <v>164</v>
      </c>
      <c r="B20" s="464"/>
      <c r="C20" s="464"/>
      <c r="D20" s="464"/>
      <c r="E20" s="53"/>
      <c r="F20" s="53"/>
      <c r="G20" s="53"/>
      <c r="H20" s="54"/>
      <c r="I20" s="1"/>
      <c r="J20" s="1"/>
      <c r="K20" s="1"/>
      <c r="L20" s="1"/>
      <c r="M20" s="1"/>
    </row>
    <row r="21" spans="1:13" ht="18.75">
      <c r="A21" s="463"/>
      <c r="B21" s="465"/>
      <c r="C21" s="465"/>
      <c r="D21" s="465"/>
      <c r="E21" s="466" t="s">
        <v>166</v>
      </c>
      <c r="F21" s="467"/>
      <c r="G21" s="467"/>
      <c r="H21" s="468"/>
      <c r="I21" s="1"/>
      <c r="J21" s="1"/>
      <c r="K21" s="1"/>
      <c r="L21" s="1"/>
      <c r="M21" s="1"/>
    </row>
    <row r="22" spans="1:13">
      <c r="A22" s="469" t="s">
        <v>165</v>
      </c>
      <c r="B22" s="470"/>
      <c r="C22" s="470"/>
      <c r="D22" s="471"/>
      <c r="E22" s="55" t="s">
        <v>167</v>
      </c>
      <c r="F22" s="472" t="s">
        <v>346</v>
      </c>
      <c r="G22" s="473"/>
      <c r="H22" s="474"/>
      <c r="I22" s="1"/>
      <c r="J22" s="1"/>
      <c r="K22" s="1"/>
      <c r="L22" s="1"/>
      <c r="M22" s="1"/>
    </row>
    <row r="23" spans="1:13">
      <c r="A23" s="469"/>
      <c r="B23" s="470"/>
      <c r="C23" s="470"/>
      <c r="D23" s="471"/>
      <c r="E23" s="55" t="s">
        <v>113</v>
      </c>
      <c r="F23" s="472" t="s">
        <v>525</v>
      </c>
      <c r="G23" s="473"/>
      <c r="H23" s="474"/>
      <c r="I23" s="1"/>
      <c r="J23" s="1"/>
      <c r="K23" s="1"/>
      <c r="L23" s="1"/>
      <c r="M23" s="1"/>
    </row>
    <row r="24" spans="1:13" ht="15" customHeight="1">
      <c r="A24" s="475"/>
      <c r="B24" s="477"/>
      <c r="C24" s="477"/>
      <c r="D24" s="478"/>
      <c r="E24" s="55" t="s">
        <v>168</v>
      </c>
      <c r="F24" s="472" t="s">
        <v>347</v>
      </c>
      <c r="G24" s="473"/>
      <c r="H24" s="474"/>
      <c r="I24" s="1"/>
      <c r="J24" s="1"/>
      <c r="K24" s="1"/>
      <c r="L24" s="1"/>
      <c r="M24" s="1"/>
    </row>
    <row r="25" spans="1:13" ht="15.75" customHeight="1" thickBot="1">
      <c r="A25" s="476"/>
      <c r="B25" s="479"/>
      <c r="C25" s="479"/>
      <c r="D25" s="480"/>
      <c r="E25" s="56" t="s">
        <v>169</v>
      </c>
      <c r="F25" s="481" t="s">
        <v>348</v>
      </c>
      <c r="G25" s="482"/>
      <c r="H25" s="483"/>
      <c r="I25" s="1"/>
      <c r="J25" s="1"/>
      <c r="K25" s="1"/>
      <c r="L25" s="1"/>
      <c r="M25" s="1"/>
    </row>
    <row r="26" spans="1:13" ht="22.5" customHeight="1" thickBot="1">
      <c r="A26" s="229"/>
      <c r="B26" s="226"/>
      <c r="C26" s="226"/>
      <c r="D26" s="226"/>
      <c r="E26" s="227"/>
      <c r="F26" s="228"/>
      <c r="G26" s="228"/>
      <c r="H26" s="228"/>
      <c r="I26" s="1"/>
      <c r="J26" s="1"/>
      <c r="K26" s="1"/>
      <c r="L26" s="1"/>
      <c r="M26" s="1"/>
    </row>
    <row r="27" spans="1:13" ht="30" customHeight="1">
      <c r="A27" s="35" t="s">
        <v>157</v>
      </c>
      <c r="B27" s="486"/>
      <c r="C27" s="487"/>
      <c r="D27" s="487"/>
      <c r="E27" s="487"/>
      <c r="F27" s="487"/>
      <c r="G27" s="487"/>
      <c r="H27" s="488"/>
      <c r="I27" s="1"/>
      <c r="J27" s="1"/>
      <c r="K27" s="1"/>
      <c r="L27" s="1"/>
      <c r="M27" s="1"/>
    </row>
    <row r="28" spans="1:13" ht="30" customHeight="1">
      <c r="A28" s="36" t="s">
        <v>344</v>
      </c>
      <c r="B28" s="493"/>
      <c r="C28" s="493"/>
      <c r="D28" s="493"/>
      <c r="E28" s="493"/>
      <c r="F28" s="493"/>
      <c r="G28" s="493"/>
      <c r="H28" s="37" t="s">
        <v>162</v>
      </c>
      <c r="I28" s="1"/>
      <c r="J28" s="1"/>
      <c r="K28" s="1"/>
      <c r="L28" s="1"/>
      <c r="M28" s="1"/>
    </row>
    <row r="29" spans="1:13" ht="59.25" customHeight="1">
      <c r="A29" s="36" t="s">
        <v>587</v>
      </c>
      <c r="B29" s="498"/>
      <c r="C29" s="499"/>
      <c r="D29" s="499"/>
      <c r="E29" s="499"/>
      <c r="F29" s="499"/>
      <c r="G29" s="499"/>
      <c r="H29" s="38" t="s">
        <v>167</v>
      </c>
      <c r="I29" s="1"/>
      <c r="J29" s="1"/>
      <c r="K29" s="1"/>
      <c r="L29" s="1"/>
      <c r="M29" s="1"/>
    </row>
    <row r="30" spans="1:13" ht="30" customHeight="1">
      <c r="A30" s="36" t="s">
        <v>277</v>
      </c>
      <c r="B30" s="493"/>
      <c r="C30" s="493"/>
      <c r="D30" s="493"/>
      <c r="E30" s="493"/>
      <c r="F30" s="493"/>
      <c r="G30" s="493"/>
      <c r="H30" s="37" t="s">
        <v>162</v>
      </c>
      <c r="I30" s="1"/>
      <c r="J30" s="1"/>
      <c r="K30" s="1"/>
      <c r="L30" s="1"/>
      <c r="M30" s="1"/>
    </row>
    <row r="31" spans="1:13" ht="59.25" customHeight="1">
      <c r="A31" s="36" t="s">
        <v>587</v>
      </c>
      <c r="B31" s="498"/>
      <c r="C31" s="499"/>
      <c r="D31" s="499"/>
      <c r="E31" s="499"/>
      <c r="F31" s="499"/>
      <c r="G31" s="499"/>
      <c r="H31" s="38"/>
      <c r="I31" s="1"/>
      <c r="J31" s="1"/>
      <c r="K31" s="1"/>
      <c r="L31" s="1"/>
      <c r="M31" s="1"/>
    </row>
    <row r="32" spans="1:13" ht="30" customHeight="1">
      <c r="A32" s="46" t="s">
        <v>521</v>
      </c>
      <c r="B32" s="496"/>
      <c r="C32" s="496"/>
      <c r="D32" s="496"/>
      <c r="E32" s="496"/>
      <c r="F32" s="496"/>
      <c r="G32" s="496"/>
      <c r="H32" s="47" t="s">
        <v>162</v>
      </c>
      <c r="I32" s="1"/>
      <c r="J32" s="1"/>
      <c r="K32" s="1"/>
      <c r="L32" s="1"/>
      <c r="M32" s="1"/>
    </row>
    <row r="33" spans="1:13" ht="59.25" customHeight="1">
      <c r="A33" s="36" t="s">
        <v>587</v>
      </c>
      <c r="B33" s="493"/>
      <c r="C33" s="493"/>
      <c r="D33" s="493"/>
      <c r="E33" s="493"/>
      <c r="F33" s="493"/>
      <c r="G33" s="493"/>
      <c r="H33" s="38"/>
      <c r="I33" s="1"/>
      <c r="J33" s="1"/>
      <c r="K33" s="1"/>
      <c r="L33" s="1"/>
      <c r="M33" s="1"/>
    </row>
    <row r="34" spans="1:13" ht="30" customHeight="1">
      <c r="A34" s="36" t="s">
        <v>278</v>
      </c>
      <c r="B34" s="493"/>
      <c r="C34" s="493"/>
      <c r="D34" s="493"/>
      <c r="E34" s="493"/>
      <c r="F34" s="493"/>
      <c r="G34" s="493"/>
      <c r="H34" s="37" t="s">
        <v>162</v>
      </c>
      <c r="I34" s="1"/>
      <c r="J34" s="1"/>
      <c r="K34" s="1"/>
      <c r="L34" s="1"/>
      <c r="M34" s="1"/>
    </row>
    <row r="35" spans="1:13" ht="59.25" customHeight="1">
      <c r="A35" s="36" t="s">
        <v>587</v>
      </c>
      <c r="B35" s="493"/>
      <c r="C35" s="493"/>
      <c r="D35" s="493"/>
      <c r="E35" s="493"/>
      <c r="F35" s="493"/>
      <c r="G35" s="493"/>
      <c r="H35" s="38"/>
      <c r="I35" s="1"/>
      <c r="J35" s="1"/>
      <c r="K35" s="1"/>
      <c r="L35" s="1"/>
      <c r="M35" s="1"/>
    </row>
    <row r="36" spans="1:13" ht="30" customHeight="1">
      <c r="A36" s="36" t="s">
        <v>522</v>
      </c>
      <c r="B36" s="493"/>
      <c r="C36" s="493"/>
      <c r="D36" s="493"/>
      <c r="E36" s="493"/>
      <c r="F36" s="493"/>
      <c r="G36" s="493"/>
      <c r="H36" s="37" t="s">
        <v>162</v>
      </c>
      <c r="I36" s="1"/>
      <c r="J36" s="1"/>
      <c r="K36" s="1"/>
      <c r="L36" s="1"/>
      <c r="M36" s="1"/>
    </row>
    <row r="37" spans="1:13" ht="59.25" customHeight="1" thickBot="1">
      <c r="A37" s="36" t="s">
        <v>587</v>
      </c>
      <c r="B37" s="494"/>
      <c r="C37" s="494"/>
      <c r="D37" s="494"/>
      <c r="E37" s="494"/>
      <c r="F37" s="494"/>
      <c r="G37" s="494"/>
      <c r="H37" s="45"/>
      <c r="I37" s="1"/>
      <c r="J37" s="1"/>
      <c r="K37" s="1"/>
      <c r="L37" s="1"/>
      <c r="M37" s="1"/>
    </row>
    <row r="38" spans="1:13" ht="59.25" customHeight="1" thickBot="1">
      <c r="A38" s="40"/>
      <c r="B38" s="224"/>
      <c r="C38" s="224"/>
      <c r="D38" s="224"/>
      <c r="E38" s="224"/>
      <c r="F38" s="224"/>
      <c r="G38" s="224"/>
      <c r="H38" s="225"/>
      <c r="I38" s="1"/>
      <c r="J38" s="1"/>
      <c r="K38" s="1"/>
      <c r="L38" s="1"/>
      <c r="M38" s="1"/>
    </row>
    <row r="39" spans="1:13" ht="30" customHeight="1">
      <c r="A39" s="43" t="s">
        <v>279</v>
      </c>
      <c r="B39" s="495"/>
      <c r="C39" s="495"/>
      <c r="D39" s="495"/>
      <c r="E39" s="495"/>
      <c r="F39" s="495"/>
      <c r="G39" s="495"/>
      <c r="H39" s="44" t="s">
        <v>162</v>
      </c>
      <c r="I39" s="1"/>
      <c r="J39" s="1"/>
      <c r="K39" s="1"/>
      <c r="L39" s="1"/>
      <c r="M39" s="1"/>
    </row>
    <row r="40" spans="1:13" ht="59.25" customHeight="1">
      <c r="A40" s="36" t="s">
        <v>587</v>
      </c>
      <c r="B40" s="496"/>
      <c r="C40" s="496"/>
      <c r="D40" s="496"/>
      <c r="E40" s="496"/>
      <c r="F40" s="496"/>
      <c r="G40" s="496"/>
      <c r="H40" s="223"/>
      <c r="I40" s="1"/>
      <c r="J40" s="1"/>
      <c r="K40" s="1"/>
      <c r="L40" s="1"/>
      <c r="M40" s="1"/>
    </row>
    <row r="41" spans="1:13" ht="30" customHeight="1">
      <c r="A41" s="36" t="s">
        <v>523</v>
      </c>
      <c r="B41" s="493"/>
      <c r="C41" s="493"/>
      <c r="D41" s="493"/>
      <c r="E41" s="493"/>
      <c r="F41" s="493"/>
      <c r="G41" s="493"/>
      <c r="H41" s="37" t="s">
        <v>162</v>
      </c>
      <c r="I41" s="1"/>
      <c r="J41" s="1"/>
      <c r="K41" s="1"/>
      <c r="L41" s="1"/>
      <c r="M41" s="1"/>
    </row>
    <row r="42" spans="1:13" ht="59.25" customHeight="1">
      <c r="A42" s="36" t="s">
        <v>587</v>
      </c>
      <c r="B42" s="493"/>
      <c r="C42" s="493"/>
      <c r="D42" s="493"/>
      <c r="E42" s="493"/>
      <c r="F42" s="493"/>
      <c r="G42" s="493"/>
      <c r="H42" s="38"/>
      <c r="I42" s="1"/>
      <c r="J42" s="1"/>
      <c r="K42" s="1"/>
      <c r="L42" s="1"/>
      <c r="M42" s="1"/>
    </row>
    <row r="43" spans="1:13" ht="30" customHeight="1">
      <c r="A43" s="36" t="s">
        <v>280</v>
      </c>
      <c r="B43" s="493"/>
      <c r="C43" s="493"/>
      <c r="D43" s="493"/>
      <c r="E43" s="493"/>
      <c r="F43" s="493"/>
      <c r="G43" s="493"/>
      <c r="H43" s="37" t="s">
        <v>162</v>
      </c>
      <c r="I43" s="1"/>
      <c r="J43" s="1"/>
      <c r="K43" s="1"/>
      <c r="L43" s="1"/>
      <c r="M43" s="1"/>
    </row>
    <row r="44" spans="1:13" ht="59.25" customHeight="1">
      <c r="A44" s="36" t="s">
        <v>587</v>
      </c>
      <c r="B44" s="493"/>
      <c r="C44" s="493"/>
      <c r="D44" s="493"/>
      <c r="E44" s="493"/>
      <c r="F44" s="493"/>
      <c r="G44" s="493"/>
      <c r="H44" s="38"/>
      <c r="I44" s="1"/>
      <c r="J44" s="1"/>
      <c r="K44" s="1"/>
      <c r="L44" s="1"/>
      <c r="M44" s="1"/>
    </row>
    <row r="45" spans="1:13" ht="30" customHeight="1">
      <c r="A45" s="46" t="s">
        <v>281</v>
      </c>
      <c r="B45" s="496"/>
      <c r="C45" s="496"/>
      <c r="D45" s="496"/>
      <c r="E45" s="496"/>
      <c r="F45" s="496"/>
      <c r="G45" s="496"/>
      <c r="H45" s="47" t="s">
        <v>162</v>
      </c>
      <c r="I45" s="1"/>
      <c r="J45" s="1"/>
      <c r="K45" s="1"/>
      <c r="L45" s="1"/>
      <c r="M45" s="1"/>
    </row>
    <row r="46" spans="1:13" ht="59.25" customHeight="1">
      <c r="A46" s="36" t="s">
        <v>587</v>
      </c>
      <c r="B46" s="493"/>
      <c r="C46" s="493"/>
      <c r="D46" s="493"/>
      <c r="E46" s="493"/>
      <c r="F46" s="493"/>
      <c r="G46" s="493"/>
      <c r="H46" s="38"/>
      <c r="I46" s="1"/>
      <c r="J46" s="1"/>
      <c r="K46" s="1"/>
      <c r="L46" s="1"/>
      <c r="M46" s="1"/>
    </row>
    <row r="47" spans="1:13" ht="30" customHeight="1">
      <c r="A47" s="36" t="s">
        <v>282</v>
      </c>
      <c r="B47" s="493"/>
      <c r="C47" s="493"/>
      <c r="D47" s="493"/>
      <c r="E47" s="493"/>
      <c r="F47" s="493"/>
      <c r="G47" s="493"/>
      <c r="H47" s="37" t="s">
        <v>162</v>
      </c>
      <c r="I47" s="1"/>
      <c r="J47" s="1"/>
      <c r="K47" s="1"/>
      <c r="L47" s="1"/>
      <c r="M47" s="1"/>
    </row>
    <row r="48" spans="1:13" ht="59.25" customHeight="1" thickBot="1">
      <c r="A48" s="36" t="s">
        <v>587</v>
      </c>
      <c r="B48" s="494"/>
      <c r="C48" s="494"/>
      <c r="D48" s="494"/>
      <c r="E48" s="494"/>
      <c r="F48" s="494"/>
      <c r="G48" s="494"/>
      <c r="H48" s="45"/>
      <c r="I48" s="1"/>
      <c r="J48" s="1"/>
      <c r="K48" s="1"/>
      <c r="L48" s="1"/>
      <c r="M48" s="1"/>
    </row>
    <row r="49" spans="1:13" ht="27" thickBot="1">
      <c r="A49" s="526" t="s">
        <v>283</v>
      </c>
      <c r="B49" s="527"/>
      <c r="C49" s="527"/>
      <c r="D49" s="527"/>
      <c r="E49" s="527"/>
      <c r="F49" s="527"/>
      <c r="G49" s="528"/>
      <c r="H49" s="99"/>
      <c r="I49" s="1"/>
      <c r="J49" s="1"/>
      <c r="K49" s="1"/>
      <c r="L49" s="1"/>
      <c r="M49" s="1"/>
    </row>
    <row r="50" spans="1:13" ht="60.75" customHeight="1" thickBot="1">
      <c r="A50" s="39" t="s">
        <v>524</v>
      </c>
      <c r="B50" s="484"/>
      <c r="C50" s="484"/>
      <c r="D50" s="484"/>
      <c r="E50" s="484"/>
      <c r="F50" s="484"/>
      <c r="G50" s="484"/>
      <c r="H50" s="497"/>
      <c r="I50" s="1"/>
      <c r="J50" s="1"/>
      <c r="K50" s="1"/>
      <c r="L50" s="1"/>
      <c r="M50" s="1"/>
    </row>
    <row r="51" spans="1:13" ht="38.25" customHeight="1">
      <c r="A51" s="35" t="s">
        <v>158</v>
      </c>
      <c r="B51" s="489"/>
      <c r="C51" s="489"/>
      <c r="D51" s="489"/>
      <c r="E51" s="489"/>
      <c r="F51" s="489"/>
      <c r="G51" s="489"/>
      <c r="H51" s="490"/>
      <c r="I51" s="1"/>
      <c r="J51" s="1"/>
      <c r="K51" s="1"/>
      <c r="L51" s="1"/>
      <c r="M51" s="1"/>
    </row>
    <row r="52" spans="1:13" ht="30" customHeight="1">
      <c r="A52" s="36" t="s">
        <v>344</v>
      </c>
      <c r="B52" s="493"/>
      <c r="C52" s="493"/>
      <c r="D52" s="493"/>
      <c r="E52" s="493"/>
      <c r="F52" s="493"/>
      <c r="G52" s="493"/>
      <c r="H52" s="37" t="s">
        <v>162</v>
      </c>
      <c r="I52" s="1"/>
      <c r="J52" s="1"/>
      <c r="K52" s="1"/>
      <c r="L52" s="1"/>
      <c r="M52" s="1"/>
    </row>
    <row r="53" spans="1:13" ht="59.25" customHeight="1">
      <c r="A53" s="36" t="s">
        <v>587</v>
      </c>
      <c r="B53" s="493"/>
      <c r="C53" s="493"/>
      <c r="D53" s="493"/>
      <c r="E53" s="493"/>
      <c r="F53" s="493"/>
      <c r="G53" s="493"/>
      <c r="H53" s="38"/>
      <c r="I53" s="1"/>
      <c r="J53" s="1"/>
      <c r="K53" s="1"/>
      <c r="L53" s="1"/>
      <c r="M53" s="1"/>
    </row>
    <row r="54" spans="1:13" ht="30" customHeight="1">
      <c r="A54" s="36" t="s">
        <v>277</v>
      </c>
      <c r="B54" s="493"/>
      <c r="C54" s="493"/>
      <c r="D54" s="493"/>
      <c r="E54" s="493"/>
      <c r="F54" s="493"/>
      <c r="G54" s="493"/>
      <c r="H54" s="37" t="s">
        <v>162</v>
      </c>
      <c r="I54" s="1"/>
      <c r="J54" s="1"/>
      <c r="K54" s="1"/>
      <c r="L54" s="1"/>
      <c r="M54" s="1"/>
    </row>
    <row r="55" spans="1:13" ht="59.25" customHeight="1">
      <c r="A55" s="36" t="s">
        <v>587</v>
      </c>
      <c r="B55" s="493"/>
      <c r="C55" s="493"/>
      <c r="D55" s="493"/>
      <c r="E55" s="493"/>
      <c r="F55" s="493"/>
      <c r="G55" s="493"/>
      <c r="H55" s="38"/>
      <c r="I55" s="1"/>
      <c r="J55" s="1"/>
      <c r="K55" s="1"/>
      <c r="L55" s="1"/>
      <c r="M55" s="1"/>
    </row>
    <row r="56" spans="1:13" ht="30" customHeight="1">
      <c r="A56" s="36" t="s">
        <v>521</v>
      </c>
      <c r="B56" s="493"/>
      <c r="C56" s="493"/>
      <c r="D56" s="493"/>
      <c r="E56" s="493"/>
      <c r="F56" s="493"/>
      <c r="G56" s="493"/>
      <c r="H56" s="37" t="s">
        <v>162</v>
      </c>
      <c r="I56" s="1"/>
      <c r="J56" s="1"/>
      <c r="K56" s="1"/>
      <c r="L56" s="1"/>
      <c r="M56" s="1"/>
    </row>
    <row r="57" spans="1:13" ht="59.25" customHeight="1">
      <c r="A57" s="36" t="s">
        <v>587</v>
      </c>
      <c r="B57" s="493"/>
      <c r="C57" s="493"/>
      <c r="D57" s="493"/>
      <c r="E57" s="493"/>
      <c r="F57" s="493"/>
      <c r="G57" s="493"/>
      <c r="H57" s="38"/>
      <c r="I57" s="1"/>
      <c r="J57" s="1"/>
      <c r="K57" s="1"/>
      <c r="L57" s="1"/>
      <c r="M57" s="1"/>
    </row>
    <row r="58" spans="1:13" ht="30" customHeight="1">
      <c r="A58" s="36" t="s">
        <v>278</v>
      </c>
      <c r="B58" s="493"/>
      <c r="C58" s="493"/>
      <c r="D58" s="493"/>
      <c r="E58" s="493"/>
      <c r="F58" s="493"/>
      <c r="G58" s="493"/>
      <c r="H58" s="37" t="s">
        <v>162</v>
      </c>
      <c r="I58" s="1"/>
      <c r="J58" s="1"/>
      <c r="K58" s="1"/>
      <c r="L58" s="1"/>
      <c r="M58" s="1"/>
    </row>
    <row r="59" spans="1:13" ht="59.25" customHeight="1">
      <c r="A59" s="36" t="s">
        <v>587</v>
      </c>
      <c r="B59" s="493"/>
      <c r="C59" s="493"/>
      <c r="D59" s="493"/>
      <c r="E59" s="493"/>
      <c r="F59" s="493"/>
      <c r="G59" s="493"/>
      <c r="H59" s="38"/>
      <c r="I59" s="1"/>
      <c r="J59" s="1"/>
      <c r="K59" s="1"/>
      <c r="L59" s="1"/>
      <c r="M59" s="1"/>
    </row>
    <row r="60" spans="1:13" ht="30" customHeight="1">
      <c r="A60" s="36" t="s">
        <v>522</v>
      </c>
      <c r="B60" s="493"/>
      <c r="C60" s="493"/>
      <c r="D60" s="493"/>
      <c r="E60" s="493"/>
      <c r="F60" s="493"/>
      <c r="G60" s="493"/>
      <c r="H60" s="37" t="s">
        <v>162</v>
      </c>
      <c r="I60" s="1"/>
      <c r="J60" s="1"/>
      <c r="K60" s="1"/>
      <c r="L60" s="1"/>
      <c r="M60" s="1"/>
    </row>
    <row r="61" spans="1:13" ht="59.25" customHeight="1" thickBot="1">
      <c r="A61" s="36" t="s">
        <v>587</v>
      </c>
      <c r="B61" s="494"/>
      <c r="C61" s="494"/>
      <c r="D61" s="494"/>
      <c r="E61" s="494"/>
      <c r="F61" s="494"/>
      <c r="G61" s="494"/>
      <c r="H61" s="45"/>
      <c r="I61" s="1"/>
      <c r="J61" s="1"/>
      <c r="K61" s="1"/>
      <c r="L61" s="1"/>
      <c r="M61" s="1"/>
    </row>
    <row r="62" spans="1:13" ht="59.25" customHeight="1" thickBot="1">
      <c r="A62" s="40"/>
      <c r="B62" s="41"/>
      <c r="C62" s="41"/>
      <c r="D62" s="41"/>
      <c r="E62" s="41"/>
      <c r="F62" s="41"/>
      <c r="G62" s="41"/>
      <c r="H62" s="42"/>
      <c r="I62" s="1"/>
      <c r="J62" s="1"/>
      <c r="K62" s="1"/>
      <c r="L62" s="1"/>
      <c r="M62" s="1"/>
    </row>
    <row r="63" spans="1:13" ht="30" customHeight="1">
      <c r="A63" s="43" t="s">
        <v>279</v>
      </c>
      <c r="B63" s="495"/>
      <c r="C63" s="495"/>
      <c r="D63" s="495"/>
      <c r="E63" s="495"/>
      <c r="F63" s="495"/>
      <c r="G63" s="495"/>
      <c r="H63" s="44" t="s">
        <v>162</v>
      </c>
      <c r="I63" s="1"/>
      <c r="J63" s="1"/>
      <c r="K63" s="1"/>
      <c r="L63" s="1"/>
      <c r="M63" s="1"/>
    </row>
    <row r="64" spans="1:13" ht="59.25" customHeight="1">
      <c r="A64" s="36" t="s">
        <v>587</v>
      </c>
      <c r="B64" s="493"/>
      <c r="C64" s="493"/>
      <c r="D64" s="493"/>
      <c r="E64" s="493"/>
      <c r="F64" s="493"/>
      <c r="G64" s="493"/>
      <c r="H64" s="38"/>
      <c r="I64" s="1"/>
      <c r="J64" s="1"/>
      <c r="K64" s="1"/>
      <c r="L64" s="1"/>
      <c r="M64" s="1"/>
    </row>
    <row r="65" spans="1:13" ht="30" customHeight="1">
      <c r="A65" s="36" t="s">
        <v>523</v>
      </c>
      <c r="B65" s="493"/>
      <c r="C65" s="493"/>
      <c r="D65" s="493"/>
      <c r="E65" s="493"/>
      <c r="F65" s="493"/>
      <c r="G65" s="493"/>
      <c r="H65" s="37" t="s">
        <v>162</v>
      </c>
      <c r="I65" s="1"/>
      <c r="J65" s="1"/>
      <c r="K65" s="1"/>
      <c r="L65" s="1"/>
      <c r="M65" s="1"/>
    </row>
    <row r="66" spans="1:13" ht="59.25" customHeight="1">
      <c r="A66" s="36" t="s">
        <v>587</v>
      </c>
      <c r="B66" s="493"/>
      <c r="C66" s="493"/>
      <c r="D66" s="493"/>
      <c r="E66" s="493"/>
      <c r="F66" s="493"/>
      <c r="G66" s="493"/>
      <c r="H66" s="38"/>
      <c r="I66" s="1"/>
      <c r="J66" s="1"/>
      <c r="K66" s="1"/>
      <c r="L66" s="1"/>
      <c r="M66" s="1"/>
    </row>
    <row r="67" spans="1:13" ht="30" customHeight="1">
      <c r="A67" s="36" t="s">
        <v>280</v>
      </c>
      <c r="B67" s="493"/>
      <c r="C67" s="493"/>
      <c r="D67" s="493"/>
      <c r="E67" s="493"/>
      <c r="F67" s="493"/>
      <c r="G67" s="493"/>
      <c r="H67" s="37" t="s">
        <v>162</v>
      </c>
      <c r="I67" s="1"/>
      <c r="J67" s="1"/>
      <c r="K67" s="1"/>
      <c r="L67" s="1"/>
      <c r="M67" s="1"/>
    </row>
    <row r="68" spans="1:13" ht="59.25" customHeight="1">
      <c r="A68" s="36" t="s">
        <v>587</v>
      </c>
      <c r="B68" s="493"/>
      <c r="C68" s="493"/>
      <c r="D68" s="493"/>
      <c r="E68" s="493"/>
      <c r="F68" s="493"/>
      <c r="G68" s="493"/>
      <c r="H68" s="38"/>
      <c r="I68" s="1"/>
      <c r="J68" s="1"/>
      <c r="K68" s="1"/>
      <c r="L68" s="1"/>
      <c r="M68" s="1"/>
    </row>
    <row r="69" spans="1:13" ht="30" customHeight="1">
      <c r="A69" s="36" t="s">
        <v>281</v>
      </c>
      <c r="B69" s="493"/>
      <c r="C69" s="493"/>
      <c r="D69" s="493"/>
      <c r="E69" s="493"/>
      <c r="F69" s="493"/>
      <c r="G69" s="493"/>
      <c r="H69" s="37" t="s">
        <v>162</v>
      </c>
      <c r="I69" s="1"/>
      <c r="J69" s="1"/>
      <c r="K69" s="1"/>
      <c r="L69" s="1"/>
      <c r="M69" s="1"/>
    </row>
    <row r="70" spans="1:13" ht="59.25" customHeight="1">
      <c r="A70" s="36" t="s">
        <v>587</v>
      </c>
      <c r="B70" s="493"/>
      <c r="C70" s="493"/>
      <c r="D70" s="493"/>
      <c r="E70" s="493"/>
      <c r="F70" s="493"/>
      <c r="G70" s="493"/>
      <c r="H70" s="38"/>
      <c r="I70" s="1"/>
      <c r="J70" s="1"/>
      <c r="K70" s="1"/>
      <c r="L70" s="1"/>
      <c r="M70" s="1"/>
    </row>
    <row r="71" spans="1:13" ht="30" customHeight="1">
      <c r="A71" s="36" t="s">
        <v>282</v>
      </c>
      <c r="B71" s="493"/>
      <c r="C71" s="493"/>
      <c r="D71" s="493"/>
      <c r="E71" s="493"/>
      <c r="F71" s="493"/>
      <c r="G71" s="493"/>
      <c r="H71" s="37" t="s">
        <v>162</v>
      </c>
      <c r="I71" s="1"/>
      <c r="J71" s="1"/>
      <c r="K71" s="1"/>
      <c r="L71" s="1"/>
      <c r="M71" s="1"/>
    </row>
    <row r="72" spans="1:13" ht="59.25" customHeight="1" thickBot="1">
      <c r="A72" s="36" t="s">
        <v>587</v>
      </c>
      <c r="B72" s="494"/>
      <c r="C72" s="494"/>
      <c r="D72" s="494"/>
      <c r="E72" s="494"/>
      <c r="F72" s="494"/>
      <c r="G72" s="494"/>
      <c r="H72" s="45"/>
      <c r="I72" s="1"/>
      <c r="J72" s="1"/>
      <c r="K72" s="1"/>
      <c r="L72" s="1"/>
      <c r="M72" s="1"/>
    </row>
    <row r="73" spans="1:13" ht="27" thickBot="1">
      <c r="A73" s="526" t="s">
        <v>283</v>
      </c>
      <c r="B73" s="527"/>
      <c r="C73" s="527"/>
      <c r="D73" s="527"/>
      <c r="E73" s="527"/>
      <c r="F73" s="527"/>
      <c r="G73" s="528"/>
      <c r="H73" s="99"/>
      <c r="I73" s="1"/>
      <c r="J73" s="1"/>
      <c r="K73" s="1"/>
      <c r="L73" s="1"/>
      <c r="M73" s="1"/>
    </row>
    <row r="74" spans="1:13" ht="60.75" customHeight="1" thickBot="1">
      <c r="A74" s="39" t="s">
        <v>524</v>
      </c>
      <c r="B74" s="484"/>
      <c r="C74" s="484"/>
      <c r="D74" s="484"/>
      <c r="E74" s="484"/>
      <c r="F74" s="484"/>
      <c r="G74" s="484"/>
      <c r="H74" s="497"/>
      <c r="I74" s="1"/>
      <c r="J74" s="1"/>
      <c r="K74" s="1"/>
      <c r="L74" s="1"/>
      <c r="M74" s="1"/>
    </row>
    <row r="75" spans="1:13" ht="30" customHeight="1">
      <c r="A75" s="35" t="s">
        <v>159</v>
      </c>
      <c r="B75" s="491"/>
      <c r="C75" s="491"/>
      <c r="D75" s="491"/>
      <c r="E75" s="491"/>
      <c r="F75" s="491"/>
      <c r="G75" s="491"/>
      <c r="H75" s="492"/>
      <c r="I75" s="1"/>
      <c r="J75" s="1"/>
      <c r="K75" s="1"/>
      <c r="L75" s="1"/>
      <c r="M75" s="1"/>
    </row>
    <row r="76" spans="1:13" ht="30" customHeight="1">
      <c r="A76" s="36" t="s">
        <v>344</v>
      </c>
      <c r="B76" s="493"/>
      <c r="C76" s="493"/>
      <c r="D76" s="493"/>
      <c r="E76" s="493"/>
      <c r="F76" s="493"/>
      <c r="G76" s="493"/>
      <c r="H76" s="37" t="s">
        <v>162</v>
      </c>
      <c r="I76" s="1"/>
      <c r="J76" s="1"/>
      <c r="K76" s="1"/>
      <c r="L76" s="1"/>
      <c r="M76" s="1"/>
    </row>
    <row r="77" spans="1:13" ht="59.25" customHeight="1">
      <c r="A77" s="36" t="s">
        <v>587</v>
      </c>
      <c r="B77" s="493"/>
      <c r="C77" s="493"/>
      <c r="D77" s="493"/>
      <c r="E77" s="493"/>
      <c r="F77" s="493"/>
      <c r="G77" s="493"/>
      <c r="H77" s="38"/>
      <c r="I77" s="1"/>
      <c r="J77" s="1"/>
      <c r="K77" s="1"/>
      <c r="L77" s="1"/>
      <c r="M77" s="1"/>
    </row>
    <row r="78" spans="1:13" ht="30" customHeight="1">
      <c r="A78" s="36" t="s">
        <v>277</v>
      </c>
      <c r="B78" s="493"/>
      <c r="C78" s="493"/>
      <c r="D78" s="493"/>
      <c r="E78" s="493"/>
      <c r="F78" s="493"/>
      <c r="G78" s="493"/>
      <c r="H78" s="37" t="s">
        <v>162</v>
      </c>
      <c r="I78" s="1"/>
      <c r="J78" s="1"/>
      <c r="K78" s="1"/>
      <c r="L78" s="1"/>
      <c r="M78" s="1"/>
    </row>
    <row r="79" spans="1:13" ht="59.25" customHeight="1">
      <c r="A79" s="36" t="s">
        <v>587</v>
      </c>
      <c r="B79" s="493"/>
      <c r="C79" s="493"/>
      <c r="D79" s="493"/>
      <c r="E79" s="493"/>
      <c r="F79" s="493"/>
      <c r="G79" s="493"/>
      <c r="H79" s="38"/>
      <c r="I79" s="1"/>
      <c r="J79" s="1"/>
      <c r="K79" s="1"/>
      <c r="L79" s="1"/>
      <c r="M79" s="1"/>
    </row>
    <row r="80" spans="1:13" ht="30" customHeight="1">
      <c r="A80" s="36" t="s">
        <v>521</v>
      </c>
      <c r="B80" s="493"/>
      <c r="C80" s="493"/>
      <c r="D80" s="493"/>
      <c r="E80" s="493"/>
      <c r="F80" s="493"/>
      <c r="G80" s="493"/>
      <c r="H80" s="37" t="s">
        <v>162</v>
      </c>
      <c r="I80" s="1"/>
      <c r="J80" s="1"/>
      <c r="K80" s="1"/>
      <c r="L80" s="1"/>
      <c r="M80" s="1"/>
    </row>
    <row r="81" spans="1:13" ht="59.25" customHeight="1">
      <c r="A81" s="36" t="s">
        <v>587</v>
      </c>
      <c r="B81" s="493"/>
      <c r="C81" s="493"/>
      <c r="D81" s="493"/>
      <c r="E81" s="493"/>
      <c r="F81" s="493"/>
      <c r="G81" s="493"/>
      <c r="H81" s="38"/>
      <c r="I81" s="1"/>
      <c r="J81" s="1"/>
      <c r="K81" s="1"/>
      <c r="L81" s="1"/>
      <c r="M81" s="1"/>
    </row>
    <row r="82" spans="1:13" ht="30" customHeight="1">
      <c r="A82" s="36" t="s">
        <v>278</v>
      </c>
      <c r="B82" s="493"/>
      <c r="C82" s="493"/>
      <c r="D82" s="493"/>
      <c r="E82" s="493"/>
      <c r="F82" s="493"/>
      <c r="G82" s="493"/>
      <c r="H82" s="37" t="s">
        <v>162</v>
      </c>
      <c r="I82" s="1"/>
      <c r="J82" s="1"/>
      <c r="K82" s="1"/>
      <c r="L82" s="1"/>
      <c r="M82" s="1"/>
    </row>
    <row r="83" spans="1:13" ht="59.25" customHeight="1">
      <c r="A83" s="36" t="s">
        <v>587</v>
      </c>
      <c r="B83" s="493"/>
      <c r="C83" s="493"/>
      <c r="D83" s="493"/>
      <c r="E83" s="493"/>
      <c r="F83" s="493"/>
      <c r="G83" s="493"/>
      <c r="H83" s="38"/>
      <c r="I83" s="1"/>
      <c r="J83" s="1"/>
      <c r="K83" s="1"/>
      <c r="L83" s="1"/>
      <c r="M83" s="1"/>
    </row>
    <row r="84" spans="1:13" ht="30" customHeight="1">
      <c r="A84" s="36" t="s">
        <v>522</v>
      </c>
      <c r="B84" s="493"/>
      <c r="C84" s="493"/>
      <c r="D84" s="493"/>
      <c r="E84" s="493"/>
      <c r="F84" s="493"/>
      <c r="G84" s="493"/>
      <c r="H84" s="37" t="s">
        <v>162</v>
      </c>
      <c r="I84" s="1"/>
      <c r="J84" s="1"/>
      <c r="K84" s="1"/>
      <c r="L84" s="1"/>
      <c r="M84" s="1"/>
    </row>
    <row r="85" spans="1:13" ht="59.25" customHeight="1" thickBot="1">
      <c r="A85" s="36" t="s">
        <v>587</v>
      </c>
      <c r="B85" s="494"/>
      <c r="C85" s="494"/>
      <c r="D85" s="494"/>
      <c r="E85" s="494"/>
      <c r="F85" s="494"/>
      <c r="G85" s="494"/>
      <c r="H85" s="45"/>
      <c r="I85" s="1"/>
      <c r="J85" s="1"/>
      <c r="K85" s="1"/>
      <c r="L85" s="1"/>
      <c r="M85" s="1"/>
    </row>
    <row r="86" spans="1:13" ht="59.25" customHeight="1" thickBot="1">
      <c r="A86" s="40"/>
      <c r="B86" s="41"/>
      <c r="C86" s="41"/>
      <c r="D86" s="41"/>
      <c r="E86" s="41"/>
      <c r="F86" s="41"/>
      <c r="G86" s="41"/>
      <c r="H86" s="42"/>
      <c r="I86" s="1"/>
      <c r="J86" s="1"/>
      <c r="K86" s="1"/>
      <c r="L86" s="1"/>
      <c r="M86" s="1"/>
    </row>
    <row r="87" spans="1:13" ht="30" customHeight="1">
      <c r="A87" s="43" t="s">
        <v>279</v>
      </c>
      <c r="B87" s="495"/>
      <c r="C87" s="495"/>
      <c r="D87" s="495"/>
      <c r="E87" s="495"/>
      <c r="F87" s="495"/>
      <c r="G87" s="495"/>
      <c r="H87" s="44" t="s">
        <v>162</v>
      </c>
      <c r="I87" s="1"/>
      <c r="J87" s="1"/>
      <c r="K87" s="1"/>
      <c r="L87" s="1"/>
      <c r="M87" s="1"/>
    </row>
    <row r="88" spans="1:13" ht="59.25" customHeight="1">
      <c r="A88" s="36" t="s">
        <v>587</v>
      </c>
      <c r="B88" s="493"/>
      <c r="C88" s="493"/>
      <c r="D88" s="493"/>
      <c r="E88" s="493"/>
      <c r="F88" s="493"/>
      <c r="G88" s="493"/>
      <c r="H88" s="38"/>
      <c r="I88" s="1"/>
      <c r="J88" s="1"/>
      <c r="K88" s="1"/>
      <c r="L88" s="1"/>
      <c r="M88" s="1"/>
    </row>
    <row r="89" spans="1:13" ht="30" customHeight="1">
      <c r="A89" s="36" t="s">
        <v>523</v>
      </c>
      <c r="B89" s="493"/>
      <c r="C89" s="493"/>
      <c r="D89" s="493"/>
      <c r="E89" s="493"/>
      <c r="F89" s="493"/>
      <c r="G89" s="493"/>
      <c r="H89" s="37" t="s">
        <v>162</v>
      </c>
      <c r="I89" s="1"/>
      <c r="J89" s="1"/>
      <c r="K89" s="1"/>
      <c r="L89" s="1"/>
      <c r="M89" s="1"/>
    </row>
    <row r="90" spans="1:13" ht="59.25" customHeight="1">
      <c r="A90" s="36" t="s">
        <v>587</v>
      </c>
      <c r="B90" s="493"/>
      <c r="C90" s="493"/>
      <c r="D90" s="493"/>
      <c r="E90" s="493"/>
      <c r="F90" s="493"/>
      <c r="G90" s="493"/>
      <c r="H90" s="38"/>
      <c r="I90" s="1"/>
      <c r="J90" s="1"/>
      <c r="K90" s="1"/>
      <c r="L90" s="1"/>
      <c r="M90" s="1"/>
    </row>
    <row r="91" spans="1:13" ht="30" customHeight="1">
      <c r="A91" s="36" t="s">
        <v>280</v>
      </c>
      <c r="B91" s="493"/>
      <c r="C91" s="493"/>
      <c r="D91" s="493"/>
      <c r="E91" s="493"/>
      <c r="F91" s="493"/>
      <c r="G91" s="493"/>
      <c r="H91" s="37" t="s">
        <v>162</v>
      </c>
      <c r="I91" s="1"/>
      <c r="J91" s="1"/>
      <c r="K91" s="1"/>
      <c r="L91" s="1"/>
      <c r="M91" s="1"/>
    </row>
    <row r="92" spans="1:13" ht="59.25" customHeight="1">
      <c r="A92" s="36" t="s">
        <v>587</v>
      </c>
      <c r="B92" s="493"/>
      <c r="C92" s="493"/>
      <c r="D92" s="493"/>
      <c r="E92" s="493"/>
      <c r="F92" s="493"/>
      <c r="G92" s="493"/>
      <c r="H92" s="38"/>
      <c r="I92" s="1"/>
      <c r="J92" s="1"/>
      <c r="K92" s="1"/>
      <c r="L92" s="1"/>
      <c r="M92" s="1"/>
    </row>
    <row r="93" spans="1:13" ht="30" customHeight="1">
      <c r="A93" s="36" t="s">
        <v>281</v>
      </c>
      <c r="B93" s="493"/>
      <c r="C93" s="493"/>
      <c r="D93" s="493"/>
      <c r="E93" s="493"/>
      <c r="F93" s="493"/>
      <c r="G93" s="493"/>
      <c r="H93" s="37" t="s">
        <v>162</v>
      </c>
      <c r="I93" s="1"/>
      <c r="J93" s="1"/>
      <c r="K93" s="1"/>
      <c r="L93" s="1"/>
      <c r="M93" s="1"/>
    </row>
    <row r="94" spans="1:13" ht="59.25" customHeight="1">
      <c r="A94" s="36" t="s">
        <v>587</v>
      </c>
      <c r="B94" s="493"/>
      <c r="C94" s="493"/>
      <c r="D94" s="493"/>
      <c r="E94" s="493"/>
      <c r="F94" s="493"/>
      <c r="G94" s="493"/>
      <c r="H94" s="38"/>
      <c r="I94" s="1"/>
      <c r="J94" s="1"/>
      <c r="K94" s="1"/>
      <c r="L94" s="1"/>
      <c r="M94" s="1"/>
    </row>
    <row r="95" spans="1:13" ht="30" customHeight="1">
      <c r="A95" s="36" t="s">
        <v>282</v>
      </c>
      <c r="B95" s="493"/>
      <c r="C95" s="493"/>
      <c r="D95" s="493"/>
      <c r="E95" s="493"/>
      <c r="F95" s="493"/>
      <c r="G95" s="493"/>
      <c r="H95" s="37" t="s">
        <v>162</v>
      </c>
      <c r="I95" s="1"/>
      <c r="J95" s="1"/>
      <c r="K95" s="1"/>
      <c r="L95" s="1"/>
      <c r="M95" s="1"/>
    </row>
    <row r="96" spans="1:13" ht="59.25" customHeight="1" thickBot="1">
      <c r="A96" s="36" t="s">
        <v>587</v>
      </c>
      <c r="B96" s="494"/>
      <c r="C96" s="494"/>
      <c r="D96" s="494"/>
      <c r="E96" s="494"/>
      <c r="F96" s="494"/>
      <c r="G96" s="494"/>
      <c r="H96" s="45"/>
      <c r="I96" s="1"/>
      <c r="J96" s="1"/>
      <c r="K96" s="1"/>
      <c r="L96" s="1"/>
      <c r="M96" s="1"/>
    </row>
    <row r="97" spans="1:13" ht="27" thickBot="1">
      <c r="A97" s="526" t="s">
        <v>283</v>
      </c>
      <c r="B97" s="527"/>
      <c r="C97" s="527"/>
      <c r="D97" s="527"/>
      <c r="E97" s="527"/>
      <c r="F97" s="527"/>
      <c r="G97" s="528"/>
      <c r="H97" s="99"/>
      <c r="I97" s="1"/>
      <c r="J97" s="1"/>
      <c r="K97" s="1"/>
      <c r="L97" s="1"/>
      <c r="M97" s="1"/>
    </row>
    <row r="98" spans="1:13" ht="60.75" customHeight="1" thickBot="1">
      <c r="A98" s="39" t="s">
        <v>524</v>
      </c>
      <c r="B98" s="484"/>
      <c r="C98" s="484"/>
      <c r="D98" s="484"/>
      <c r="E98" s="484"/>
      <c r="F98" s="484"/>
      <c r="G98" s="484"/>
      <c r="H98" s="497"/>
      <c r="I98" s="1"/>
      <c r="J98" s="1"/>
      <c r="K98" s="1"/>
      <c r="L98" s="1"/>
      <c r="M98" s="1"/>
    </row>
    <row r="99" spans="1:13" ht="30" customHeight="1">
      <c r="A99" s="35" t="s">
        <v>160</v>
      </c>
      <c r="B99" s="489"/>
      <c r="C99" s="489"/>
      <c r="D99" s="489"/>
      <c r="E99" s="489"/>
      <c r="F99" s="489"/>
      <c r="G99" s="489"/>
      <c r="H99" s="490"/>
      <c r="I99" s="1"/>
      <c r="J99" s="1"/>
      <c r="K99" s="1"/>
      <c r="L99" s="1"/>
      <c r="M99" s="1"/>
    </row>
    <row r="100" spans="1:13" ht="30" customHeight="1">
      <c r="A100" s="36" t="s">
        <v>344</v>
      </c>
      <c r="B100" s="493"/>
      <c r="C100" s="493"/>
      <c r="D100" s="493"/>
      <c r="E100" s="493"/>
      <c r="F100" s="493"/>
      <c r="G100" s="493"/>
      <c r="H100" s="37" t="s">
        <v>162</v>
      </c>
      <c r="I100" s="1"/>
      <c r="J100" s="1"/>
      <c r="K100" s="1"/>
      <c r="L100" s="1"/>
      <c r="M100" s="1"/>
    </row>
    <row r="101" spans="1:13" ht="59.25" customHeight="1">
      <c r="A101" s="36" t="s">
        <v>587</v>
      </c>
      <c r="B101" s="493"/>
      <c r="C101" s="493"/>
      <c r="D101" s="493"/>
      <c r="E101" s="493"/>
      <c r="F101" s="493"/>
      <c r="G101" s="493"/>
      <c r="H101" s="38"/>
      <c r="I101" s="1"/>
      <c r="J101" s="1"/>
      <c r="K101" s="1"/>
      <c r="L101" s="1"/>
      <c r="M101" s="1"/>
    </row>
    <row r="102" spans="1:13" ht="30" customHeight="1">
      <c r="A102" s="36" t="s">
        <v>277</v>
      </c>
      <c r="B102" s="493"/>
      <c r="C102" s="493"/>
      <c r="D102" s="493"/>
      <c r="E102" s="493"/>
      <c r="F102" s="493"/>
      <c r="G102" s="493"/>
      <c r="H102" s="37" t="s">
        <v>162</v>
      </c>
      <c r="I102" s="1"/>
      <c r="J102" s="1"/>
      <c r="K102" s="1"/>
      <c r="L102" s="1"/>
      <c r="M102" s="1"/>
    </row>
    <row r="103" spans="1:13" ht="59.25" customHeight="1">
      <c r="A103" s="36" t="s">
        <v>587</v>
      </c>
      <c r="B103" s="493"/>
      <c r="C103" s="493"/>
      <c r="D103" s="493"/>
      <c r="E103" s="493"/>
      <c r="F103" s="493"/>
      <c r="G103" s="493"/>
      <c r="H103" s="38"/>
      <c r="I103" s="1"/>
      <c r="J103" s="1"/>
      <c r="K103" s="1"/>
      <c r="L103" s="1"/>
      <c r="M103" s="1"/>
    </row>
    <row r="104" spans="1:13" ht="30" customHeight="1">
      <c r="A104" s="36" t="s">
        <v>521</v>
      </c>
      <c r="B104" s="493"/>
      <c r="C104" s="493"/>
      <c r="D104" s="493"/>
      <c r="E104" s="493"/>
      <c r="F104" s="493"/>
      <c r="G104" s="493"/>
      <c r="H104" s="37" t="s">
        <v>162</v>
      </c>
      <c r="I104" s="1"/>
      <c r="J104" s="1"/>
      <c r="K104" s="1"/>
      <c r="L104" s="1"/>
      <c r="M104" s="1"/>
    </row>
    <row r="105" spans="1:13" ht="59.25" customHeight="1">
      <c r="A105" s="36" t="s">
        <v>587</v>
      </c>
      <c r="B105" s="493"/>
      <c r="C105" s="493"/>
      <c r="D105" s="493"/>
      <c r="E105" s="493"/>
      <c r="F105" s="493"/>
      <c r="G105" s="493"/>
      <c r="H105" s="38"/>
      <c r="I105" s="1"/>
      <c r="J105" s="1"/>
      <c r="K105" s="1"/>
      <c r="L105" s="1"/>
      <c r="M105" s="1"/>
    </row>
    <row r="106" spans="1:13" ht="30" customHeight="1">
      <c r="A106" s="36" t="s">
        <v>278</v>
      </c>
      <c r="B106" s="493"/>
      <c r="C106" s="493"/>
      <c r="D106" s="493"/>
      <c r="E106" s="493"/>
      <c r="F106" s="493"/>
      <c r="G106" s="493"/>
      <c r="H106" s="37" t="s">
        <v>162</v>
      </c>
      <c r="I106" s="1"/>
      <c r="J106" s="1"/>
      <c r="K106" s="1"/>
      <c r="L106" s="1"/>
      <c r="M106" s="1"/>
    </row>
    <row r="107" spans="1:13" ht="59.25" customHeight="1">
      <c r="A107" s="36" t="s">
        <v>587</v>
      </c>
      <c r="B107" s="493"/>
      <c r="C107" s="493"/>
      <c r="D107" s="493"/>
      <c r="E107" s="493"/>
      <c r="F107" s="493"/>
      <c r="G107" s="493"/>
      <c r="H107" s="38"/>
      <c r="I107" s="1"/>
      <c r="J107" s="1"/>
      <c r="K107" s="1"/>
      <c r="L107" s="1"/>
      <c r="M107" s="1"/>
    </row>
    <row r="108" spans="1:13" ht="30" customHeight="1">
      <c r="A108" s="36" t="s">
        <v>522</v>
      </c>
      <c r="B108" s="493"/>
      <c r="C108" s="493"/>
      <c r="D108" s="493"/>
      <c r="E108" s="493"/>
      <c r="F108" s="493"/>
      <c r="G108" s="493"/>
      <c r="H108" s="37" t="s">
        <v>162</v>
      </c>
      <c r="I108" s="1"/>
      <c r="J108" s="1"/>
      <c r="K108" s="1"/>
      <c r="L108" s="1"/>
      <c r="M108" s="1"/>
    </row>
    <row r="109" spans="1:13" ht="59.25" customHeight="1" thickBot="1">
      <c r="A109" s="36" t="s">
        <v>587</v>
      </c>
      <c r="B109" s="494"/>
      <c r="C109" s="494"/>
      <c r="D109" s="494"/>
      <c r="E109" s="494"/>
      <c r="F109" s="494"/>
      <c r="G109" s="494"/>
      <c r="H109" s="45"/>
      <c r="I109" s="1"/>
      <c r="J109" s="1"/>
      <c r="K109" s="1"/>
      <c r="L109" s="1"/>
      <c r="M109" s="1"/>
    </row>
    <row r="110" spans="1:13" ht="59.25" customHeight="1" thickBot="1">
      <c r="A110" s="40"/>
      <c r="B110" s="41"/>
      <c r="C110" s="41"/>
      <c r="D110" s="41"/>
      <c r="E110" s="41"/>
      <c r="F110" s="41"/>
      <c r="G110" s="41"/>
      <c r="H110" s="42"/>
      <c r="I110" s="1"/>
      <c r="J110" s="1"/>
      <c r="K110" s="1"/>
      <c r="L110" s="1"/>
      <c r="M110" s="1"/>
    </row>
    <row r="111" spans="1:13" ht="30" customHeight="1">
      <c r="A111" s="43" t="s">
        <v>279</v>
      </c>
      <c r="B111" s="495"/>
      <c r="C111" s="495"/>
      <c r="D111" s="495"/>
      <c r="E111" s="495"/>
      <c r="F111" s="495"/>
      <c r="G111" s="495"/>
      <c r="H111" s="44" t="s">
        <v>162</v>
      </c>
      <c r="I111" s="1"/>
      <c r="J111" s="1"/>
      <c r="K111" s="1"/>
      <c r="L111" s="1"/>
      <c r="M111" s="1"/>
    </row>
    <row r="112" spans="1:13" ht="59.25" customHeight="1">
      <c r="A112" s="36" t="s">
        <v>587</v>
      </c>
      <c r="B112" s="493"/>
      <c r="C112" s="493"/>
      <c r="D112" s="493"/>
      <c r="E112" s="493"/>
      <c r="F112" s="493"/>
      <c r="G112" s="493"/>
      <c r="H112" s="38"/>
      <c r="I112" s="1"/>
      <c r="J112" s="1"/>
      <c r="K112" s="1"/>
      <c r="L112" s="1"/>
      <c r="M112" s="1"/>
    </row>
    <row r="113" spans="1:13" ht="30" customHeight="1">
      <c r="A113" s="36" t="s">
        <v>523</v>
      </c>
      <c r="B113" s="493"/>
      <c r="C113" s="493"/>
      <c r="D113" s="493"/>
      <c r="E113" s="493"/>
      <c r="F113" s="493"/>
      <c r="G113" s="493"/>
      <c r="H113" s="37" t="s">
        <v>162</v>
      </c>
      <c r="I113" s="1"/>
      <c r="J113" s="1"/>
      <c r="K113" s="1"/>
      <c r="L113" s="1"/>
      <c r="M113" s="1"/>
    </row>
    <row r="114" spans="1:13" ht="59.25" customHeight="1">
      <c r="A114" s="36" t="s">
        <v>587</v>
      </c>
      <c r="B114" s="493"/>
      <c r="C114" s="493"/>
      <c r="D114" s="493"/>
      <c r="E114" s="493"/>
      <c r="F114" s="493"/>
      <c r="G114" s="493"/>
      <c r="H114" s="38"/>
      <c r="I114" s="1"/>
      <c r="J114" s="1"/>
      <c r="K114" s="1"/>
      <c r="L114" s="1"/>
      <c r="M114" s="1"/>
    </row>
    <row r="115" spans="1:13" ht="30" customHeight="1">
      <c r="A115" s="36" t="s">
        <v>280</v>
      </c>
      <c r="B115" s="493"/>
      <c r="C115" s="493"/>
      <c r="D115" s="493"/>
      <c r="E115" s="493"/>
      <c r="F115" s="493"/>
      <c r="G115" s="493"/>
      <c r="H115" s="37" t="s">
        <v>162</v>
      </c>
      <c r="I115" s="1"/>
      <c r="J115" s="1"/>
      <c r="K115" s="1"/>
      <c r="L115" s="1"/>
      <c r="M115" s="1"/>
    </row>
    <row r="116" spans="1:13" ht="59.25" customHeight="1">
      <c r="A116" s="36" t="s">
        <v>587</v>
      </c>
      <c r="B116" s="493"/>
      <c r="C116" s="493"/>
      <c r="D116" s="493"/>
      <c r="E116" s="493"/>
      <c r="F116" s="493"/>
      <c r="G116" s="493"/>
      <c r="H116" s="38"/>
      <c r="I116" s="1"/>
      <c r="J116" s="1"/>
      <c r="K116" s="1"/>
      <c r="L116" s="1"/>
      <c r="M116" s="1"/>
    </row>
    <row r="117" spans="1:13" ht="30" customHeight="1">
      <c r="A117" s="36" t="s">
        <v>281</v>
      </c>
      <c r="B117" s="493"/>
      <c r="C117" s="493"/>
      <c r="D117" s="493"/>
      <c r="E117" s="493"/>
      <c r="F117" s="493"/>
      <c r="G117" s="493"/>
      <c r="H117" s="37" t="s">
        <v>162</v>
      </c>
      <c r="I117" s="1"/>
      <c r="J117" s="1"/>
      <c r="K117" s="1"/>
      <c r="L117" s="1"/>
      <c r="M117" s="1"/>
    </row>
    <row r="118" spans="1:13" ht="59.25" customHeight="1">
      <c r="A118" s="36" t="s">
        <v>587</v>
      </c>
      <c r="B118" s="493"/>
      <c r="C118" s="493"/>
      <c r="D118" s="493"/>
      <c r="E118" s="493"/>
      <c r="F118" s="493"/>
      <c r="G118" s="493"/>
      <c r="H118" s="38"/>
      <c r="I118" s="1"/>
      <c r="J118" s="1"/>
      <c r="K118" s="1"/>
      <c r="L118" s="1"/>
      <c r="M118" s="1"/>
    </row>
    <row r="119" spans="1:13" ht="30" customHeight="1">
      <c r="A119" s="36" t="s">
        <v>282</v>
      </c>
      <c r="B119" s="493"/>
      <c r="C119" s="493"/>
      <c r="D119" s="493"/>
      <c r="E119" s="493"/>
      <c r="F119" s="493"/>
      <c r="G119" s="493"/>
      <c r="H119" s="37" t="s">
        <v>162</v>
      </c>
      <c r="I119" s="1"/>
      <c r="J119" s="1"/>
      <c r="K119" s="1"/>
      <c r="L119" s="1"/>
      <c r="M119" s="1"/>
    </row>
    <row r="120" spans="1:13" ht="59.25" customHeight="1" thickBot="1">
      <c r="A120" s="36" t="s">
        <v>587</v>
      </c>
      <c r="B120" s="494"/>
      <c r="C120" s="494"/>
      <c r="D120" s="494"/>
      <c r="E120" s="494"/>
      <c r="F120" s="494"/>
      <c r="G120" s="494"/>
      <c r="H120" s="45"/>
      <c r="I120" s="1"/>
      <c r="J120" s="1"/>
      <c r="K120" s="1"/>
      <c r="L120" s="1"/>
      <c r="M120" s="1"/>
    </row>
    <row r="121" spans="1:13" ht="27" thickBot="1">
      <c r="A121" s="526" t="s">
        <v>283</v>
      </c>
      <c r="B121" s="527"/>
      <c r="C121" s="527"/>
      <c r="D121" s="527"/>
      <c r="E121" s="527"/>
      <c r="F121" s="527"/>
      <c r="G121" s="528"/>
      <c r="H121" s="99"/>
      <c r="I121" s="1"/>
      <c r="J121" s="1"/>
      <c r="K121" s="1"/>
      <c r="L121" s="1"/>
      <c r="M121" s="1"/>
    </row>
    <row r="122" spans="1:13" ht="60.75" customHeight="1" thickBot="1">
      <c r="A122" s="39" t="s">
        <v>524</v>
      </c>
      <c r="B122" s="484"/>
      <c r="C122" s="484"/>
      <c r="D122" s="484"/>
      <c r="E122" s="484"/>
      <c r="F122" s="484"/>
      <c r="G122" s="484"/>
      <c r="H122" s="497"/>
      <c r="I122" s="1"/>
      <c r="J122" s="1"/>
      <c r="K122" s="1"/>
      <c r="L122" s="1"/>
      <c r="M122" s="1"/>
    </row>
    <row r="123" spans="1:13" ht="30" customHeight="1">
      <c r="A123" s="35" t="s">
        <v>161</v>
      </c>
      <c r="B123" s="489"/>
      <c r="C123" s="489"/>
      <c r="D123" s="489"/>
      <c r="E123" s="489"/>
      <c r="F123" s="489"/>
      <c r="G123" s="489"/>
      <c r="H123" s="490"/>
      <c r="I123" s="1"/>
      <c r="J123" s="1"/>
      <c r="K123" s="1"/>
      <c r="L123" s="1"/>
      <c r="M123" s="1"/>
    </row>
    <row r="124" spans="1:13" ht="30" customHeight="1">
      <c r="A124" s="36" t="s">
        <v>344</v>
      </c>
      <c r="B124" s="493"/>
      <c r="C124" s="493"/>
      <c r="D124" s="493"/>
      <c r="E124" s="493"/>
      <c r="F124" s="493"/>
      <c r="G124" s="493"/>
      <c r="H124" s="37" t="s">
        <v>162</v>
      </c>
      <c r="I124" s="1"/>
      <c r="J124" s="1"/>
      <c r="K124" s="1"/>
      <c r="L124" s="1"/>
      <c r="M124" s="1"/>
    </row>
    <row r="125" spans="1:13" ht="59.25" customHeight="1">
      <c r="A125" s="36" t="s">
        <v>587</v>
      </c>
      <c r="B125" s="493"/>
      <c r="C125" s="493"/>
      <c r="D125" s="493"/>
      <c r="E125" s="493"/>
      <c r="F125" s="493"/>
      <c r="G125" s="493"/>
      <c r="H125" s="38"/>
      <c r="I125" s="1"/>
      <c r="J125" s="1"/>
      <c r="K125" s="1"/>
      <c r="L125" s="1"/>
      <c r="M125" s="1"/>
    </row>
    <row r="126" spans="1:13" ht="30" customHeight="1">
      <c r="A126" s="36" t="s">
        <v>277</v>
      </c>
      <c r="B126" s="493"/>
      <c r="C126" s="493"/>
      <c r="D126" s="493"/>
      <c r="E126" s="493"/>
      <c r="F126" s="493"/>
      <c r="G126" s="493"/>
      <c r="H126" s="37" t="s">
        <v>162</v>
      </c>
      <c r="I126" s="1"/>
      <c r="J126" s="1"/>
      <c r="K126" s="1"/>
      <c r="L126" s="1"/>
      <c r="M126" s="1"/>
    </row>
    <row r="127" spans="1:13" ht="59.25" customHeight="1">
      <c r="A127" s="36" t="s">
        <v>587</v>
      </c>
      <c r="B127" s="493"/>
      <c r="C127" s="493"/>
      <c r="D127" s="493"/>
      <c r="E127" s="493"/>
      <c r="F127" s="493"/>
      <c r="G127" s="493"/>
      <c r="H127" s="38"/>
      <c r="I127" s="1"/>
      <c r="J127" s="1"/>
      <c r="K127" s="1"/>
      <c r="L127" s="1"/>
      <c r="M127" s="1"/>
    </row>
    <row r="128" spans="1:13" ht="30" customHeight="1">
      <c r="A128" s="36" t="s">
        <v>521</v>
      </c>
      <c r="B128" s="493"/>
      <c r="C128" s="493"/>
      <c r="D128" s="493"/>
      <c r="E128" s="493"/>
      <c r="F128" s="493"/>
      <c r="G128" s="493"/>
      <c r="H128" s="37" t="s">
        <v>162</v>
      </c>
      <c r="I128" s="1"/>
      <c r="J128" s="1"/>
      <c r="K128" s="1"/>
      <c r="L128" s="1"/>
      <c r="M128" s="1"/>
    </row>
    <row r="129" spans="1:13" ht="59.25" customHeight="1">
      <c r="A129" s="36" t="s">
        <v>587</v>
      </c>
      <c r="B129" s="493"/>
      <c r="C129" s="493"/>
      <c r="D129" s="493"/>
      <c r="E129" s="493"/>
      <c r="F129" s="493"/>
      <c r="G129" s="493"/>
      <c r="H129" s="38"/>
      <c r="I129" s="1"/>
      <c r="J129" s="1"/>
      <c r="K129" s="1"/>
      <c r="L129" s="1"/>
      <c r="M129" s="1"/>
    </row>
    <row r="130" spans="1:13" ht="30" customHeight="1">
      <c r="A130" s="36" t="s">
        <v>278</v>
      </c>
      <c r="B130" s="493"/>
      <c r="C130" s="493"/>
      <c r="D130" s="493"/>
      <c r="E130" s="493"/>
      <c r="F130" s="493"/>
      <c r="G130" s="493"/>
      <c r="H130" s="37" t="s">
        <v>162</v>
      </c>
      <c r="I130" s="1"/>
      <c r="J130" s="1"/>
      <c r="K130" s="1"/>
      <c r="L130" s="1"/>
      <c r="M130" s="1"/>
    </row>
    <row r="131" spans="1:13" ht="59.25" customHeight="1">
      <c r="A131" s="36" t="s">
        <v>587</v>
      </c>
      <c r="B131" s="493"/>
      <c r="C131" s="493"/>
      <c r="D131" s="493"/>
      <c r="E131" s="493"/>
      <c r="F131" s="493"/>
      <c r="G131" s="493"/>
      <c r="H131" s="38"/>
      <c r="I131" s="1"/>
      <c r="J131" s="1"/>
      <c r="K131" s="1"/>
      <c r="L131" s="1"/>
      <c r="M131" s="1"/>
    </row>
    <row r="132" spans="1:13" ht="30" customHeight="1">
      <c r="A132" s="36" t="s">
        <v>522</v>
      </c>
      <c r="B132" s="493"/>
      <c r="C132" s="493"/>
      <c r="D132" s="493"/>
      <c r="E132" s="493"/>
      <c r="F132" s="493"/>
      <c r="G132" s="493"/>
      <c r="H132" s="37" t="s">
        <v>162</v>
      </c>
      <c r="I132" s="1"/>
      <c r="J132" s="1"/>
      <c r="K132" s="1"/>
      <c r="L132" s="1"/>
      <c r="M132" s="1"/>
    </row>
    <row r="133" spans="1:13" ht="59.25" customHeight="1" thickBot="1">
      <c r="A133" s="36" t="s">
        <v>587</v>
      </c>
      <c r="B133" s="494"/>
      <c r="C133" s="494"/>
      <c r="D133" s="494"/>
      <c r="E133" s="494"/>
      <c r="F133" s="494"/>
      <c r="G133" s="494"/>
      <c r="H133" s="45"/>
      <c r="I133" s="1"/>
      <c r="J133" s="1"/>
      <c r="K133" s="1"/>
      <c r="L133" s="1"/>
      <c r="M133" s="1"/>
    </row>
    <row r="134" spans="1:13" ht="59.25" customHeight="1" thickBot="1">
      <c r="A134" s="40"/>
      <c r="B134" s="41"/>
      <c r="C134" s="41"/>
      <c r="D134" s="41"/>
      <c r="E134" s="41"/>
      <c r="F134" s="41"/>
      <c r="G134" s="41"/>
      <c r="H134" s="42"/>
      <c r="I134" s="1"/>
      <c r="J134" s="1"/>
      <c r="K134" s="1"/>
      <c r="L134" s="1"/>
      <c r="M134" s="1"/>
    </row>
    <row r="135" spans="1:13" ht="30" customHeight="1">
      <c r="A135" s="43" t="s">
        <v>279</v>
      </c>
      <c r="B135" s="495"/>
      <c r="C135" s="495"/>
      <c r="D135" s="495"/>
      <c r="E135" s="495"/>
      <c r="F135" s="495"/>
      <c r="G135" s="495"/>
      <c r="H135" s="44" t="s">
        <v>162</v>
      </c>
      <c r="I135" s="1"/>
      <c r="J135" s="1"/>
      <c r="K135" s="1"/>
      <c r="L135" s="1"/>
      <c r="M135" s="1"/>
    </row>
    <row r="136" spans="1:13" ht="59.25" customHeight="1">
      <c r="A136" s="36" t="s">
        <v>587</v>
      </c>
      <c r="B136" s="498"/>
      <c r="C136" s="499"/>
      <c r="D136" s="499"/>
      <c r="E136" s="499"/>
      <c r="F136" s="499"/>
      <c r="G136" s="500"/>
      <c r="H136" s="38"/>
      <c r="I136" s="1"/>
      <c r="J136" s="1"/>
      <c r="K136" s="1"/>
      <c r="L136" s="1"/>
      <c r="M136" s="1"/>
    </row>
    <row r="137" spans="1:13" ht="30" customHeight="1">
      <c r="A137" s="36" t="s">
        <v>523</v>
      </c>
      <c r="B137" s="498"/>
      <c r="C137" s="499"/>
      <c r="D137" s="499"/>
      <c r="E137" s="499"/>
      <c r="F137" s="499"/>
      <c r="G137" s="500"/>
      <c r="H137" s="37" t="s">
        <v>162</v>
      </c>
      <c r="I137" s="1"/>
      <c r="J137" s="1"/>
      <c r="K137" s="1"/>
      <c r="L137" s="1"/>
      <c r="M137" s="1"/>
    </row>
    <row r="138" spans="1:13" ht="59.25" customHeight="1">
      <c r="A138" s="36" t="s">
        <v>587</v>
      </c>
      <c r="B138" s="498"/>
      <c r="C138" s="499"/>
      <c r="D138" s="499"/>
      <c r="E138" s="499"/>
      <c r="F138" s="499"/>
      <c r="G138" s="500"/>
      <c r="H138" s="38"/>
      <c r="I138" s="1"/>
      <c r="J138" s="1"/>
      <c r="K138" s="1"/>
      <c r="L138" s="1"/>
      <c r="M138" s="1"/>
    </row>
    <row r="139" spans="1:13" ht="30" customHeight="1">
      <c r="A139" s="36" t="s">
        <v>280</v>
      </c>
      <c r="B139" s="498"/>
      <c r="C139" s="499"/>
      <c r="D139" s="499"/>
      <c r="E139" s="499"/>
      <c r="F139" s="499"/>
      <c r="G139" s="500"/>
      <c r="H139" s="37" t="s">
        <v>162</v>
      </c>
      <c r="I139" s="1"/>
      <c r="J139" s="1"/>
      <c r="K139" s="1"/>
      <c r="L139" s="1"/>
      <c r="M139" s="1"/>
    </row>
    <row r="140" spans="1:13" ht="59.25" customHeight="1">
      <c r="A140" s="36" t="s">
        <v>587</v>
      </c>
      <c r="B140" s="498"/>
      <c r="C140" s="499"/>
      <c r="D140" s="499"/>
      <c r="E140" s="499"/>
      <c r="F140" s="499"/>
      <c r="G140" s="500"/>
      <c r="H140" s="38"/>
      <c r="I140" s="1"/>
      <c r="J140" s="1"/>
      <c r="K140" s="1"/>
      <c r="L140" s="1"/>
      <c r="M140" s="1"/>
    </row>
    <row r="141" spans="1:13" ht="30" customHeight="1">
      <c r="A141" s="36" t="s">
        <v>281</v>
      </c>
      <c r="B141" s="498"/>
      <c r="C141" s="499"/>
      <c r="D141" s="499"/>
      <c r="E141" s="499"/>
      <c r="F141" s="499"/>
      <c r="G141" s="500"/>
      <c r="H141" s="37" t="s">
        <v>162</v>
      </c>
      <c r="I141" s="1"/>
      <c r="J141" s="1"/>
      <c r="K141" s="1"/>
      <c r="L141" s="1"/>
      <c r="M141" s="1"/>
    </row>
    <row r="142" spans="1:13" ht="59.25" customHeight="1">
      <c r="A142" s="36" t="s">
        <v>587</v>
      </c>
      <c r="B142" s="493"/>
      <c r="C142" s="493"/>
      <c r="D142" s="493"/>
      <c r="E142" s="493"/>
      <c r="F142" s="493"/>
      <c r="G142" s="493"/>
      <c r="H142" s="38"/>
      <c r="I142" s="1"/>
      <c r="J142" s="1"/>
      <c r="K142" s="1"/>
      <c r="L142" s="1"/>
      <c r="M142" s="1"/>
    </row>
    <row r="143" spans="1:13" ht="30" customHeight="1">
      <c r="A143" s="46" t="s">
        <v>282</v>
      </c>
      <c r="B143" s="501"/>
      <c r="C143" s="502"/>
      <c r="D143" s="502"/>
      <c r="E143" s="502"/>
      <c r="F143" s="502"/>
      <c r="G143" s="503"/>
      <c r="H143" s="47" t="s">
        <v>162</v>
      </c>
      <c r="I143" s="1"/>
      <c r="J143" s="1"/>
      <c r="K143" s="1"/>
      <c r="L143" s="1"/>
      <c r="M143" s="1"/>
    </row>
    <row r="144" spans="1:13" ht="59.25" customHeight="1" thickBot="1">
      <c r="A144" s="36" t="s">
        <v>587</v>
      </c>
      <c r="B144" s="504"/>
      <c r="C144" s="505"/>
      <c r="D144" s="505"/>
      <c r="E144" s="505"/>
      <c r="F144" s="505"/>
      <c r="G144" s="506"/>
      <c r="H144" s="48"/>
      <c r="I144" s="1"/>
      <c r="J144" s="1"/>
      <c r="K144" s="1"/>
      <c r="L144" s="1"/>
      <c r="M144" s="1"/>
    </row>
    <row r="145" spans="1:13" ht="27" thickBot="1">
      <c r="A145" s="459" t="s">
        <v>283</v>
      </c>
      <c r="B145" s="460"/>
      <c r="C145" s="460"/>
      <c r="D145" s="460"/>
      <c r="E145" s="460"/>
      <c r="F145" s="460"/>
      <c r="G145" s="461"/>
      <c r="H145" s="98"/>
      <c r="I145" s="1"/>
      <c r="J145" s="1"/>
      <c r="K145" s="1"/>
      <c r="L145" s="1"/>
      <c r="M145" s="1"/>
    </row>
    <row r="146" spans="1:13" ht="60.75" customHeight="1" thickBot="1">
      <c r="A146" s="39" t="s">
        <v>524</v>
      </c>
      <c r="B146" s="484"/>
      <c r="C146" s="484"/>
      <c r="D146" s="484"/>
      <c r="E146" s="484"/>
      <c r="F146" s="484"/>
      <c r="G146" s="484"/>
      <c r="H146" s="497"/>
      <c r="I146" s="1"/>
      <c r="J146" s="1"/>
      <c r="K146" s="1"/>
      <c r="L146" s="1"/>
      <c r="M146" s="1"/>
    </row>
    <row r="147" spans="1:13" ht="30" customHeight="1">
      <c r="A147" s="49" t="s">
        <v>345</v>
      </c>
      <c r="B147" s="489"/>
      <c r="C147" s="489"/>
      <c r="D147" s="489"/>
      <c r="E147" s="489"/>
      <c r="F147" s="489"/>
      <c r="G147" s="489"/>
      <c r="H147" s="490"/>
      <c r="I147" s="1"/>
      <c r="J147" s="1"/>
      <c r="K147" s="1"/>
      <c r="L147" s="1"/>
      <c r="M147" s="1"/>
    </row>
    <row r="148" spans="1:13" ht="30" customHeight="1">
      <c r="A148" s="36" t="s">
        <v>344</v>
      </c>
      <c r="B148" s="493"/>
      <c r="C148" s="493"/>
      <c r="D148" s="493"/>
      <c r="E148" s="493"/>
      <c r="F148" s="493"/>
      <c r="G148" s="493"/>
      <c r="H148" s="37" t="s">
        <v>162</v>
      </c>
      <c r="I148" s="1"/>
      <c r="J148" s="1"/>
      <c r="K148" s="1"/>
      <c r="L148" s="1"/>
      <c r="M148" s="1"/>
    </row>
    <row r="149" spans="1:13" ht="59.25" customHeight="1">
      <c r="A149" s="36" t="s">
        <v>587</v>
      </c>
      <c r="B149" s="493"/>
      <c r="C149" s="493"/>
      <c r="D149" s="493"/>
      <c r="E149" s="493"/>
      <c r="F149" s="493"/>
      <c r="G149" s="493"/>
      <c r="H149" s="38"/>
      <c r="I149" s="1"/>
      <c r="J149" s="1"/>
      <c r="K149" s="1"/>
      <c r="L149" s="1"/>
      <c r="M149" s="1"/>
    </row>
    <row r="150" spans="1:13" ht="30" customHeight="1">
      <c r="A150" s="36" t="s">
        <v>277</v>
      </c>
      <c r="B150" s="493"/>
      <c r="C150" s="493"/>
      <c r="D150" s="493"/>
      <c r="E150" s="493"/>
      <c r="F150" s="493"/>
      <c r="G150" s="493"/>
      <c r="H150" s="37" t="s">
        <v>162</v>
      </c>
      <c r="I150" s="1"/>
      <c r="J150" s="1"/>
      <c r="K150" s="1"/>
      <c r="L150" s="1"/>
      <c r="M150" s="1"/>
    </row>
    <row r="151" spans="1:13" ht="59.25" customHeight="1">
      <c r="A151" s="36" t="s">
        <v>587</v>
      </c>
      <c r="B151" s="493"/>
      <c r="C151" s="493"/>
      <c r="D151" s="493"/>
      <c r="E151" s="493"/>
      <c r="F151" s="493"/>
      <c r="G151" s="493"/>
      <c r="H151" s="38"/>
      <c r="I151" s="1"/>
      <c r="J151" s="1"/>
      <c r="K151" s="1"/>
      <c r="L151" s="1"/>
      <c r="M151" s="1"/>
    </row>
    <row r="152" spans="1:13" ht="30" customHeight="1">
      <c r="A152" s="36" t="s">
        <v>521</v>
      </c>
      <c r="B152" s="493"/>
      <c r="C152" s="493"/>
      <c r="D152" s="493"/>
      <c r="E152" s="493"/>
      <c r="F152" s="493"/>
      <c r="G152" s="493"/>
      <c r="H152" s="37" t="s">
        <v>162</v>
      </c>
      <c r="I152" s="1"/>
      <c r="J152" s="1"/>
      <c r="K152" s="1"/>
      <c r="L152" s="1"/>
      <c r="M152" s="1"/>
    </row>
    <row r="153" spans="1:13" ht="59.25" customHeight="1">
      <c r="A153" s="36" t="s">
        <v>587</v>
      </c>
      <c r="B153" s="493"/>
      <c r="C153" s="493"/>
      <c r="D153" s="493"/>
      <c r="E153" s="493"/>
      <c r="F153" s="493"/>
      <c r="G153" s="493"/>
      <c r="H153" s="38"/>
      <c r="I153" s="1"/>
      <c r="J153" s="1"/>
      <c r="K153" s="1"/>
      <c r="L153" s="1"/>
      <c r="M153" s="1"/>
    </row>
    <row r="154" spans="1:13" ht="30" customHeight="1">
      <c r="A154" s="36" t="s">
        <v>278</v>
      </c>
      <c r="B154" s="493"/>
      <c r="C154" s="493"/>
      <c r="D154" s="493"/>
      <c r="E154" s="493"/>
      <c r="F154" s="493"/>
      <c r="G154" s="493"/>
      <c r="H154" s="37" t="s">
        <v>162</v>
      </c>
      <c r="I154" s="1"/>
      <c r="J154" s="1"/>
      <c r="K154" s="1"/>
      <c r="L154" s="1"/>
      <c r="M154" s="1"/>
    </row>
    <row r="155" spans="1:13" ht="59.25" customHeight="1">
      <c r="A155" s="36" t="s">
        <v>587</v>
      </c>
      <c r="B155" s="493"/>
      <c r="C155" s="493"/>
      <c r="D155" s="493"/>
      <c r="E155" s="493"/>
      <c r="F155" s="493"/>
      <c r="G155" s="493"/>
      <c r="H155" s="38"/>
      <c r="I155" s="1"/>
      <c r="J155" s="1"/>
      <c r="K155" s="1"/>
      <c r="L155" s="1"/>
      <c r="M155" s="1"/>
    </row>
    <row r="156" spans="1:13" ht="30" customHeight="1">
      <c r="A156" s="36" t="s">
        <v>522</v>
      </c>
      <c r="B156" s="493"/>
      <c r="C156" s="493"/>
      <c r="D156" s="493"/>
      <c r="E156" s="493"/>
      <c r="F156" s="493"/>
      <c r="G156" s="493"/>
      <c r="H156" s="37" t="s">
        <v>162</v>
      </c>
      <c r="I156" s="1"/>
      <c r="J156" s="1"/>
      <c r="K156" s="1"/>
      <c r="L156" s="1"/>
      <c r="M156" s="1"/>
    </row>
    <row r="157" spans="1:13" ht="59.25" customHeight="1" thickBot="1">
      <c r="A157" s="36" t="s">
        <v>587</v>
      </c>
      <c r="B157" s="494"/>
      <c r="C157" s="494"/>
      <c r="D157" s="494"/>
      <c r="E157" s="494"/>
      <c r="F157" s="494"/>
      <c r="G157" s="494"/>
      <c r="H157" s="45"/>
      <c r="I157" s="1"/>
      <c r="J157" s="1"/>
      <c r="K157" s="1"/>
      <c r="L157" s="1"/>
      <c r="M157" s="1"/>
    </row>
    <row r="158" spans="1:13" ht="30" customHeight="1">
      <c r="A158" s="43" t="s">
        <v>279</v>
      </c>
      <c r="B158" s="495"/>
      <c r="C158" s="495"/>
      <c r="D158" s="495"/>
      <c r="E158" s="495"/>
      <c r="F158" s="495"/>
      <c r="G158" s="495"/>
      <c r="H158" s="44" t="s">
        <v>162</v>
      </c>
      <c r="I158" s="1"/>
      <c r="J158" s="1"/>
      <c r="K158" s="1"/>
      <c r="L158" s="1"/>
      <c r="M158" s="1"/>
    </row>
    <row r="159" spans="1:13" ht="59.25" customHeight="1">
      <c r="A159" s="36" t="s">
        <v>587</v>
      </c>
      <c r="B159" s="498"/>
      <c r="C159" s="499"/>
      <c r="D159" s="499"/>
      <c r="E159" s="499"/>
      <c r="F159" s="499"/>
      <c r="G159" s="500"/>
      <c r="H159" s="38"/>
      <c r="I159" s="1"/>
      <c r="J159" s="1"/>
      <c r="K159" s="1"/>
      <c r="L159" s="1"/>
      <c r="M159" s="1"/>
    </row>
    <row r="160" spans="1:13" ht="30" customHeight="1">
      <c r="A160" s="36" t="s">
        <v>523</v>
      </c>
      <c r="B160" s="493"/>
      <c r="C160" s="493"/>
      <c r="D160" s="493"/>
      <c r="E160" s="493"/>
      <c r="F160" s="493"/>
      <c r="G160" s="493"/>
      <c r="H160" s="37" t="s">
        <v>162</v>
      </c>
      <c r="I160" s="1"/>
      <c r="J160" s="1"/>
      <c r="K160" s="1"/>
      <c r="L160" s="1"/>
      <c r="M160" s="1"/>
    </row>
    <row r="161" spans="1:13" ht="59.25" customHeight="1">
      <c r="A161" s="36" t="s">
        <v>587</v>
      </c>
      <c r="B161" s="493"/>
      <c r="C161" s="493"/>
      <c r="D161" s="493"/>
      <c r="E161" s="493"/>
      <c r="F161" s="493"/>
      <c r="G161" s="493"/>
      <c r="H161" s="38"/>
      <c r="I161" s="1"/>
      <c r="J161" s="1"/>
      <c r="K161" s="1"/>
      <c r="L161" s="1"/>
      <c r="M161" s="1"/>
    </row>
    <row r="162" spans="1:13" ht="30" customHeight="1">
      <c r="A162" s="36" t="s">
        <v>280</v>
      </c>
      <c r="B162" s="493"/>
      <c r="C162" s="493"/>
      <c r="D162" s="493"/>
      <c r="E162" s="493"/>
      <c r="F162" s="493"/>
      <c r="G162" s="493"/>
      <c r="H162" s="37" t="s">
        <v>162</v>
      </c>
      <c r="I162" s="1"/>
      <c r="J162" s="1"/>
      <c r="K162" s="1"/>
      <c r="L162" s="1"/>
      <c r="M162" s="1"/>
    </row>
    <row r="163" spans="1:13" ht="59.25" customHeight="1">
      <c r="A163" s="36" t="s">
        <v>587</v>
      </c>
      <c r="B163" s="493"/>
      <c r="C163" s="493"/>
      <c r="D163" s="493"/>
      <c r="E163" s="493"/>
      <c r="F163" s="493"/>
      <c r="G163" s="493"/>
      <c r="H163" s="38"/>
      <c r="I163" s="1"/>
      <c r="J163" s="1"/>
      <c r="K163" s="1"/>
      <c r="L163" s="1"/>
      <c r="M163" s="1"/>
    </row>
    <row r="164" spans="1:13" ht="30" customHeight="1">
      <c r="A164" s="36" t="s">
        <v>281</v>
      </c>
      <c r="B164" s="493"/>
      <c r="C164" s="493"/>
      <c r="D164" s="493"/>
      <c r="E164" s="493"/>
      <c r="F164" s="493"/>
      <c r="G164" s="493"/>
      <c r="H164" s="37" t="s">
        <v>162</v>
      </c>
      <c r="I164" s="1"/>
      <c r="J164" s="1"/>
      <c r="K164" s="1"/>
      <c r="L164" s="1"/>
      <c r="M164" s="1"/>
    </row>
    <row r="165" spans="1:13" ht="59.25" customHeight="1">
      <c r="A165" s="36" t="s">
        <v>587</v>
      </c>
      <c r="B165" s="493"/>
      <c r="C165" s="493"/>
      <c r="D165" s="493"/>
      <c r="E165" s="493"/>
      <c r="F165" s="493"/>
      <c r="G165" s="493"/>
      <c r="H165" s="129"/>
      <c r="I165" s="1"/>
      <c r="J165" s="1"/>
      <c r="K165" s="1"/>
      <c r="L165" s="1"/>
      <c r="M165" s="1"/>
    </row>
    <row r="166" spans="1:13" ht="30" customHeight="1">
      <c r="A166" s="46" t="s">
        <v>282</v>
      </c>
      <c r="B166" s="496"/>
      <c r="C166" s="496"/>
      <c r="D166" s="496"/>
      <c r="E166" s="496"/>
      <c r="F166" s="496"/>
      <c r="G166" s="496"/>
      <c r="H166" s="47" t="s">
        <v>162</v>
      </c>
      <c r="I166" s="1"/>
      <c r="J166" s="1"/>
      <c r="K166" s="1"/>
      <c r="L166" s="1"/>
      <c r="M166" s="1"/>
    </row>
    <row r="167" spans="1:13" ht="59.25" customHeight="1" thickBot="1">
      <c r="A167" s="36" t="s">
        <v>587</v>
      </c>
      <c r="B167" s="547"/>
      <c r="C167" s="547"/>
      <c r="D167" s="547"/>
      <c r="E167" s="547"/>
      <c r="F167" s="547"/>
      <c r="G167" s="547"/>
      <c r="H167" s="48"/>
      <c r="I167" s="1"/>
      <c r="J167" s="1"/>
      <c r="K167" s="1"/>
      <c r="L167" s="1"/>
      <c r="M167" s="1"/>
    </row>
    <row r="168" spans="1:13" ht="27" thickBot="1">
      <c r="A168" s="459" t="s">
        <v>283</v>
      </c>
      <c r="B168" s="460"/>
      <c r="C168" s="460"/>
      <c r="D168" s="460"/>
      <c r="E168" s="460"/>
      <c r="F168" s="460"/>
      <c r="G168" s="461"/>
      <c r="H168" s="48"/>
      <c r="I168" s="1"/>
      <c r="J168" s="1"/>
      <c r="K168" s="1"/>
      <c r="L168" s="1"/>
      <c r="M168" s="1"/>
    </row>
    <row r="169" spans="1:13" ht="60.75" customHeight="1" thickBot="1">
      <c r="A169" s="39" t="s">
        <v>524</v>
      </c>
      <c r="B169" s="484"/>
      <c r="C169" s="484"/>
      <c r="D169" s="484"/>
      <c r="E169" s="484"/>
      <c r="F169" s="484"/>
      <c r="G169" s="484"/>
      <c r="H169" s="485"/>
      <c r="I169" s="1"/>
      <c r="J169" s="1"/>
      <c r="K169" s="1"/>
      <c r="L169" s="1"/>
      <c r="M169" s="1"/>
    </row>
  </sheetData>
  <sheetProtection algorithmName="SHA-512" hashValue="X7hCHpc7fLpfjiu+v4FuoFez7nuL8SkGuwQdBNZJsUGU3eegPn67OPlyfh8xmLVgzb9ONEtML49NhfsO7+edfw==" saltValue="gun/2oKfTltCInHlysn3OA==" spinCount="100000" sheet="1" objects="1" scenarios="1" formatRows="0"/>
  <mergeCells count="164">
    <mergeCell ref="B6:H6"/>
    <mergeCell ref="B163:G163"/>
    <mergeCell ref="B164:G164"/>
    <mergeCell ref="B165:G165"/>
    <mergeCell ref="B166:G166"/>
    <mergeCell ref="B167:G167"/>
    <mergeCell ref="B94:G94"/>
    <mergeCell ref="B95:G95"/>
    <mergeCell ref="B96:G96"/>
    <mergeCell ref="A97:G97"/>
    <mergeCell ref="A121:G121"/>
    <mergeCell ref="B122:H122"/>
    <mergeCell ref="A145:G145"/>
    <mergeCell ref="B146:H146"/>
    <mergeCell ref="B137:G137"/>
    <mergeCell ref="B154:G154"/>
    <mergeCell ref="B155:G155"/>
    <mergeCell ref="B156:G156"/>
    <mergeCell ref="B157:G157"/>
    <mergeCell ref="B158:G158"/>
    <mergeCell ref="B159:G159"/>
    <mergeCell ref="B160:G160"/>
    <mergeCell ref="B161:G161"/>
    <mergeCell ref="B162:G162"/>
    <mergeCell ref="B109:G109"/>
    <mergeCell ref="B111:G111"/>
    <mergeCell ref="B112:G112"/>
    <mergeCell ref="B113:G113"/>
    <mergeCell ref="B114:G114"/>
    <mergeCell ref="B115:G115"/>
    <mergeCell ref="B116:G116"/>
    <mergeCell ref="B117:G117"/>
    <mergeCell ref="B118:G118"/>
    <mergeCell ref="B100:G100"/>
    <mergeCell ref="B101:G101"/>
    <mergeCell ref="B102:G102"/>
    <mergeCell ref="B103:G103"/>
    <mergeCell ref="B104:G104"/>
    <mergeCell ref="B105:G105"/>
    <mergeCell ref="B106:G106"/>
    <mergeCell ref="B107:G107"/>
    <mergeCell ref="B108:G108"/>
    <mergeCell ref="B90:G90"/>
    <mergeCell ref="B91:G91"/>
    <mergeCell ref="B92:G92"/>
    <mergeCell ref="B93:G93"/>
    <mergeCell ref="B99:H99"/>
    <mergeCell ref="B76:G76"/>
    <mergeCell ref="B77:G77"/>
    <mergeCell ref="B78:G78"/>
    <mergeCell ref="B79:G79"/>
    <mergeCell ref="B80:G80"/>
    <mergeCell ref="B81:G81"/>
    <mergeCell ref="B84:G84"/>
    <mergeCell ref="B85:G85"/>
    <mergeCell ref="B87:G87"/>
    <mergeCell ref="B88:G88"/>
    <mergeCell ref="B89:G89"/>
    <mergeCell ref="B71:G71"/>
    <mergeCell ref="B72:G72"/>
    <mergeCell ref="A73:G73"/>
    <mergeCell ref="B74:H74"/>
    <mergeCell ref="B52:G52"/>
    <mergeCell ref="B53:G53"/>
    <mergeCell ref="B54:G54"/>
    <mergeCell ref="B55:G55"/>
    <mergeCell ref="B56:G56"/>
    <mergeCell ref="B57:G57"/>
    <mergeCell ref="B58:G58"/>
    <mergeCell ref="B59:G59"/>
    <mergeCell ref="B60:G60"/>
    <mergeCell ref="B61:G61"/>
    <mergeCell ref="B63:G63"/>
    <mergeCell ref="B64:G64"/>
    <mergeCell ref="B65:G65"/>
    <mergeCell ref="B66:G66"/>
    <mergeCell ref="B67:G67"/>
    <mergeCell ref="B68:G68"/>
    <mergeCell ref="B69:G69"/>
    <mergeCell ref="B70:G70"/>
    <mergeCell ref="A3:A4"/>
    <mergeCell ref="A1:H2"/>
    <mergeCell ref="B3:C4"/>
    <mergeCell ref="B5:C5"/>
    <mergeCell ref="A7:A9"/>
    <mergeCell ref="B7:H9"/>
    <mergeCell ref="A49:G49"/>
    <mergeCell ref="B50:H50"/>
    <mergeCell ref="B29:G29"/>
    <mergeCell ref="B31:G31"/>
    <mergeCell ref="B33:G33"/>
    <mergeCell ref="B35:G35"/>
    <mergeCell ref="B37:G37"/>
    <mergeCell ref="A10:A16"/>
    <mergeCell ref="B10:H10"/>
    <mergeCell ref="B11:H16"/>
    <mergeCell ref="B40:G40"/>
    <mergeCell ref="B42:G42"/>
    <mergeCell ref="B44:G44"/>
    <mergeCell ref="D3:E4"/>
    <mergeCell ref="F3:H4"/>
    <mergeCell ref="F5:H5"/>
    <mergeCell ref="D5:E5"/>
    <mergeCell ref="B46:G46"/>
    <mergeCell ref="B138:G138"/>
    <mergeCell ref="B139:G139"/>
    <mergeCell ref="B140:G140"/>
    <mergeCell ref="B141:G141"/>
    <mergeCell ref="B142:G142"/>
    <mergeCell ref="B143:G143"/>
    <mergeCell ref="B144:G144"/>
    <mergeCell ref="A168:G168"/>
    <mergeCell ref="B148:G148"/>
    <mergeCell ref="B149:G149"/>
    <mergeCell ref="B150:G150"/>
    <mergeCell ref="B151:G151"/>
    <mergeCell ref="B152:G152"/>
    <mergeCell ref="B153:G153"/>
    <mergeCell ref="B147:H147"/>
    <mergeCell ref="B119:G119"/>
    <mergeCell ref="B120:G120"/>
    <mergeCell ref="B123:H123"/>
    <mergeCell ref="B124:G124"/>
    <mergeCell ref="B125:G125"/>
    <mergeCell ref="B126:G126"/>
    <mergeCell ref="B127:G127"/>
    <mergeCell ref="B128:G128"/>
    <mergeCell ref="B136:G136"/>
    <mergeCell ref="B169:H169"/>
    <mergeCell ref="B27:H27"/>
    <mergeCell ref="B51:H51"/>
    <mergeCell ref="B75:H75"/>
    <mergeCell ref="B129:G129"/>
    <mergeCell ref="B130:G130"/>
    <mergeCell ref="B131:G131"/>
    <mergeCell ref="B132:G132"/>
    <mergeCell ref="B133:G133"/>
    <mergeCell ref="B135:G135"/>
    <mergeCell ref="B34:G34"/>
    <mergeCell ref="B36:G36"/>
    <mergeCell ref="B39:G39"/>
    <mergeCell ref="B41:G41"/>
    <mergeCell ref="B43:G43"/>
    <mergeCell ref="B45:G45"/>
    <mergeCell ref="B47:G47"/>
    <mergeCell ref="B98:H98"/>
    <mergeCell ref="B82:G82"/>
    <mergeCell ref="B83:G83"/>
    <mergeCell ref="B48:G48"/>
    <mergeCell ref="B28:G28"/>
    <mergeCell ref="B30:G30"/>
    <mergeCell ref="B32:G32"/>
    <mergeCell ref="A18:G18"/>
    <mergeCell ref="A20:A21"/>
    <mergeCell ref="B20:D21"/>
    <mergeCell ref="E21:H21"/>
    <mergeCell ref="A22:A23"/>
    <mergeCell ref="B22:D23"/>
    <mergeCell ref="F22:H22"/>
    <mergeCell ref="F23:H23"/>
    <mergeCell ref="A24:A25"/>
    <mergeCell ref="B24:D25"/>
    <mergeCell ref="F24:H24"/>
    <mergeCell ref="F25:H25"/>
  </mergeCells>
  <phoneticPr fontId="25" type="noConversion"/>
  <conditionalFormatting sqref="B6:H6">
    <cfRule type="expression" dxfId="34" priority="1">
      <formula>B6&lt;&gt;""</formula>
    </cfRule>
  </conditionalFormatting>
  <pageMargins left="0.7" right="0.7" top="0.75" bottom="0.75" header="0.3" footer="0.3"/>
  <pageSetup scale="89" fitToHeight="0" orientation="landscape" r:id="rId1"/>
  <headerFooter>
    <oddHeader>&amp;L&amp;KFF0000(Exercise Name)&amp;R&amp;K000000&amp;D</oddHeader>
    <oddFooter xml:space="preserve">&amp;LExercise Evaluation Guide&amp;R&amp;KFF0000(Jurisdiction) </oddFooter>
  </headerFooter>
  <rowBreaks count="6" manualBreakCount="6">
    <brk id="50" max="16383" man="1"/>
    <brk id="74" max="16383" man="1"/>
    <brk id="98" max="16383" man="1"/>
    <brk id="122" max="16383" man="1"/>
    <brk id="146" max="16383" man="1"/>
    <brk id="15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B2639AF9-12CD-4480-BF5D-D7E2B4159DB7}">
          <x14:formula1>
            <xm:f>ENUM!$L$2:$L$6</xm:f>
          </x14:formula1>
          <xm:sqref>H48:H49 H92 H165 H29 H31 H33 H35 H37:H38 H40 H42 H44 H46 H53 H55 H57 H59 H61:H62 H64 H66 H96:H97 H77 H79 H81 H83 H85:H86 H88 H90 H70 H101 H103 H105 H107 H109:H110 H112 H114 H116 H118 H136 H125 H127 H129 H131 H133:H134 H94 H68 H72:H73 H120:H121 H167:H168 H149 H151 H153 H155 H157 H159 H161 H163 H144:H145 H138 H140 H142 H18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B2CC2-0CB7-409C-B734-00B2BFE22018}">
  <sheetPr>
    <tabColor theme="7" tint="0.39997558519241921"/>
    <pageSetUpPr fitToPage="1"/>
  </sheetPr>
  <dimension ref="A1:M169"/>
  <sheetViews>
    <sheetView view="pageLayout" zoomScaleNormal="100" zoomScaleSheetLayoutView="100" workbookViewId="0">
      <selection activeCell="H18" sqref="H18"/>
    </sheetView>
  </sheetViews>
  <sheetFormatPr defaultRowHeight="15"/>
  <cols>
    <col min="1" max="1" width="23.5703125" style="57" customWidth="1"/>
    <col min="2" max="2" width="17.85546875" customWidth="1"/>
    <col min="3" max="6" width="15.7109375" customWidth="1"/>
    <col min="7" max="7" width="23.85546875" customWidth="1"/>
    <col min="8" max="8" width="9.140625" style="57"/>
  </cols>
  <sheetData>
    <row r="1" spans="1:13">
      <c r="A1" s="399" t="s">
        <v>156</v>
      </c>
      <c r="B1" s="400"/>
      <c r="C1" s="400"/>
      <c r="D1" s="400"/>
      <c r="E1" s="400"/>
      <c r="F1" s="400"/>
      <c r="G1" s="400"/>
      <c r="H1" s="401"/>
      <c r="I1" s="3"/>
      <c r="J1" s="3"/>
      <c r="K1" s="3"/>
      <c r="L1" s="3"/>
      <c r="M1" s="3"/>
    </row>
    <row r="2" spans="1:13" ht="15.75" thickBot="1">
      <c r="A2" s="509"/>
      <c r="B2" s="430"/>
      <c r="C2" s="430"/>
      <c r="D2" s="430"/>
      <c r="E2" s="430"/>
      <c r="F2" s="430"/>
      <c r="G2" s="430"/>
      <c r="H2" s="431"/>
      <c r="I2" s="3"/>
      <c r="J2" s="3"/>
      <c r="K2" s="3"/>
      <c r="L2" s="3"/>
      <c r="M2" s="3"/>
    </row>
    <row r="3" spans="1:13">
      <c r="A3" s="507" t="s">
        <v>93</v>
      </c>
      <c r="B3" s="510" t="str">
        <f>'Notification Form'!F12&amp;""</f>
        <v/>
      </c>
      <c r="C3" s="511"/>
      <c r="D3" s="535" t="s">
        <v>335</v>
      </c>
      <c r="E3" s="536"/>
      <c r="F3" s="510" t="str">
        <f>'Notification Form'!F18&amp;""</f>
        <v/>
      </c>
      <c r="G3" s="539"/>
      <c r="H3" s="511"/>
      <c r="I3" s="1"/>
      <c r="J3" s="1"/>
      <c r="K3" s="1"/>
      <c r="L3" s="1"/>
      <c r="M3" s="1"/>
    </row>
    <row r="4" spans="1:13" ht="15.75" thickBot="1">
      <c r="A4" s="508"/>
      <c r="B4" s="512"/>
      <c r="C4" s="513"/>
      <c r="D4" s="537"/>
      <c r="E4" s="538"/>
      <c r="F4" s="512"/>
      <c r="G4" s="540"/>
      <c r="H4" s="513"/>
      <c r="I4" s="1"/>
      <c r="J4" s="1"/>
      <c r="K4" s="1"/>
      <c r="L4" s="1"/>
      <c r="M4" s="1"/>
    </row>
    <row r="5" spans="1:13" ht="28.7" customHeight="1" thickBot="1">
      <c r="A5" s="32" t="s">
        <v>101</v>
      </c>
      <c r="B5" s="514">
        <f>'Notification Form'!C22</f>
        <v>0</v>
      </c>
      <c r="C5" s="515"/>
      <c r="D5" s="543" t="s">
        <v>100</v>
      </c>
      <c r="E5" s="544"/>
      <c r="F5" s="541" t="str">
        <f>'Notification Form'!F21&amp;""</f>
        <v/>
      </c>
      <c r="G5" s="541"/>
      <c r="H5" s="542"/>
      <c r="I5" s="1"/>
      <c r="J5" s="1"/>
      <c r="K5" s="1"/>
      <c r="L5" s="1"/>
      <c r="M5" s="1"/>
    </row>
    <row r="6" spans="1:13" ht="36" customHeight="1" thickBot="1">
      <c r="A6" s="33" t="s">
        <v>368</v>
      </c>
      <c r="B6" s="545"/>
      <c r="C6" s="545"/>
      <c r="D6" s="545"/>
      <c r="E6" s="545"/>
      <c r="F6" s="545"/>
      <c r="G6" s="545"/>
      <c r="H6" s="546"/>
      <c r="I6" s="1"/>
      <c r="J6" s="1"/>
      <c r="K6" s="1"/>
      <c r="L6" s="1"/>
      <c r="M6" s="1"/>
    </row>
    <row r="7" spans="1:13">
      <c r="A7" s="507" t="s">
        <v>342</v>
      </c>
      <c r="B7" s="517" t="str">
        <f>"2. " &amp; 'Exercise Overview'!D18&amp;""</f>
        <v xml:space="preserve">2. </v>
      </c>
      <c r="C7" s="518"/>
      <c r="D7" s="518"/>
      <c r="E7" s="518"/>
      <c r="F7" s="518"/>
      <c r="G7" s="518"/>
      <c r="H7" s="519"/>
      <c r="I7" s="1"/>
      <c r="J7" s="1"/>
      <c r="K7" s="1"/>
      <c r="L7" s="1"/>
      <c r="M7" s="1"/>
    </row>
    <row r="8" spans="1:13">
      <c r="A8" s="516"/>
      <c r="B8" s="520"/>
      <c r="C8" s="521"/>
      <c r="D8" s="521"/>
      <c r="E8" s="521"/>
      <c r="F8" s="521"/>
      <c r="G8" s="521"/>
      <c r="H8" s="522"/>
      <c r="I8" s="1"/>
      <c r="J8" s="1"/>
      <c r="K8" s="1"/>
      <c r="L8" s="1"/>
      <c r="M8" s="1"/>
    </row>
    <row r="9" spans="1:13" ht="15.75" thickBot="1">
      <c r="A9" s="508"/>
      <c r="B9" s="523"/>
      <c r="C9" s="524"/>
      <c r="D9" s="524"/>
      <c r="E9" s="524"/>
      <c r="F9" s="524"/>
      <c r="G9" s="524"/>
      <c r="H9" s="525"/>
      <c r="I9" s="1"/>
      <c r="J9" s="1"/>
      <c r="K9" s="1"/>
      <c r="L9" s="1"/>
      <c r="M9" s="1"/>
    </row>
    <row r="10" spans="1:13" ht="18" customHeight="1">
      <c r="A10" s="507" t="s">
        <v>170</v>
      </c>
      <c r="B10" s="517" t="str">
        <f>"2. " &amp; 'Notification Form'!H15</f>
        <v xml:space="preserve">2. </v>
      </c>
      <c r="C10" s="518"/>
      <c r="D10" s="518"/>
      <c r="E10" s="518"/>
      <c r="F10" s="518"/>
      <c r="G10" s="518"/>
      <c r="H10" s="519"/>
      <c r="I10" s="1"/>
      <c r="J10" s="1"/>
      <c r="K10" s="1"/>
      <c r="L10" s="1"/>
      <c r="M10" s="1"/>
    </row>
    <row r="11" spans="1:13" ht="14.25" customHeight="1">
      <c r="A11" s="516"/>
      <c r="B11" s="529" t="e">
        <f>IF(ISBLANK(B10)," ",VLOOKUP('Notification Form'!H15,ENUM!$N$1:$O$32,2,FALSE))</f>
        <v>#N/A</v>
      </c>
      <c r="C11" s="530"/>
      <c r="D11" s="530"/>
      <c r="E11" s="530"/>
      <c r="F11" s="530"/>
      <c r="G11" s="530"/>
      <c r="H11" s="531"/>
      <c r="I11" s="1"/>
      <c r="J11" s="1"/>
      <c r="K11" s="1"/>
      <c r="L11" s="1"/>
      <c r="M11" s="1"/>
    </row>
    <row r="12" spans="1:13" ht="14.25" customHeight="1">
      <c r="A12" s="516"/>
      <c r="B12" s="529"/>
      <c r="C12" s="530"/>
      <c r="D12" s="530"/>
      <c r="E12" s="530"/>
      <c r="F12" s="530"/>
      <c r="G12" s="530"/>
      <c r="H12" s="531"/>
      <c r="I12" s="1"/>
      <c r="J12" s="1"/>
      <c r="K12" s="1"/>
      <c r="L12" s="1"/>
      <c r="M12" s="1"/>
    </row>
    <row r="13" spans="1:13" ht="14.25" customHeight="1">
      <c r="A13" s="516"/>
      <c r="B13" s="529"/>
      <c r="C13" s="530"/>
      <c r="D13" s="530"/>
      <c r="E13" s="530"/>
      <c r="F13" s="530"/>
      <c r="G13" s="530"/>
      <c r="H13" s="531"/>
      <c r="I13" s="1"/>
      <c r="J13" s="1"/>
      <c r="K13" s="1"/>
      <c r="L13" s="1"/>
      <c r="M13" s="1"/>
    </row>
    <row r="14" spans="1:13" ht="14.25" customHeight="1">
      <c r="A14" s="516"/>
      <c r="B14" s="529"/>
      <c r="C14" s="530"/>
      <c r="D14" s="530"/>
      <c r="E14" s="530"/>
      <c r="F14" s="530"/>
      <c r="G14" s="530"/>
      <c r="H14" s="531"/>
      <c r="I14" s="1"/>
      <c r="J14" s="1"/>
      <c r="K14" s="1"/>
      <c r="L14" s="1"/>
      <c r="M14" s="1"/>
    </row>
    <row r="15" spans="1:13" ht="14.25" customHeight="1">
      <c r="A15" s="516"/>
      <c r="B15" s="529"/>
      <c r="C15" s="530"/>
      <c r="D15" s="530"/>
      <c r="E15" s="530"/>
      <c r="F15" s="530"/>
      <c r="G15" s="530"/>
      <c r="H15" s="531"/>
      <c r="I15" s="1"/>
      <c r="J15" s="1"/>
      <c r="K15" s="1"/>
      <c r="L15" s="1"/>
      <c r="M15" s="1"/>
    </row>
    <row r="16" spans="1:13" ht="14.25" customHeight="1" thickBot="1">
      <c r="A16" s="508"/>
      <c r="B16" s="532"/>
      <c r="C16" s="533"/>
      <c r="D16" s="533"/>
      <c r="E16" s="533"/>
      <c r="F16" s="533"/>
      <c r="G16" s="533"/>
      <c r="H16" s="534"/>
      <c r="I16" s="1"/>
      <c r="J16" s="1"/>
      <c r="K16" s="1"/>
      <c r="L16" s="1"/>
      <c r="M16" s="1"/>
    </row>
    <row r="17" spans="1:13" ht="96" customHeight="1" thickBot="1">
      <c r="A17" s="222"/>
      <c r="B17" s="34"/>
      <c r="C17" s="34"/>
      <c r="D17" s="34"/>
      <c r="E17" s="34"/>
      <c r="F17" s="34"/>
      <c r="G17" s="34"/>
      <c r="H17" s="34"/>
      <c r="I17" s="1"/>
      <c r="J17" s="1"/>
      <c r="K17" s="1"/>
      <c r="L17" s="1"/>
      <c r="M17" s="1"/>
    </row>
    <row r="18" spans="1:13" ht="27" customHeight="1">
      <c r="A18" s="548" t="s">
        <v>163</v>
      </c>
      <c r="B18" s="549"/>
      <c r="C18" s="549"/>
      <c r="D18" s="549"/>
      <c r="E18" s="549"/>
      <c r="F18" s="549"/>
      <c r="G18" s="549"/>
      <c r="H18" s="230"/>
      <c r="I18" s="1"/>
      <c r="J18" s="1"/>
      <c r="K18" s="1"/>
      <c r="L18" s="1"/>
      <c r="M18" s="1"/>
    </row>
    <row r="19" spans="1:13">
      <c r="A19" s="234"/>
      <c r="B19" s="233"/>
      <c r="C19" s="233"/>
      <c r="D19" s="233"/>
      <c r="E19" s="233"/>
      <c r="F19" s="233"/>
      <c r="G19" s="233"/>
      <c r="H19" s="235"/>
      <c r="I19" s="1"/>
      <c r="J19" s="1"/>
      <c r="K19" s="1"/>
      <c r="L19" s="1"/>
      <c r="M19" s="1"/>
    </row>
    <row r="20" spans="1:13">
      <c r="A20" s="463" t="s">
        <v>164</v>
      </c>
      <c r="B20" s="550"/>
      <c r="C20" s="551"/>
      <c r="D20" s="552"/>
      <c r="E20" s="1"/>
      <c r="F20" s="1"/>
      <c r="G20" s="1"/>
      <c r="H20" s="236"/>
      <c r="I20" s="1"/>
      <c r="J20" s="1"/>
      <c r="K20" s="1"/>
      <c r="L20" s="1"/>
      <c r="M20" s="1"/>
    </row>
    <row r="21" spans="1:13" ht="18.75">
      <c r="A21" s="463"/>
      <c r="B21" s="553"/>
      <c r="C21" s="554"/>
      <c r="D21" s="554"/>
      <c r="E21" s="555" t="s">
        <v>166</v>
      </c>
      <c r="F21" s="555"/>
      <c r="G21" s="555"/>
      <c r="H21" s="556"/>
      <c r="I21" s="1"/>
      <c r="J21" s="1"/>
      <c r="K21" s="1"/>
      <c r="L21" s="1"/>
      <c r="M21" s="1"/>
    </row>
    <row r="22" spans="1:13">
      <c r="A22" s="469" t="s">
        <v>165</v>
      </c>
      <c r="B22" s="557"/>
      <c r="C22" s="558"/>
      <c r="D22" s="558"/>
      <c r="E22" s="231" t="s">
        <v>167</v>
      </c>
      <c r="F22" s="559" t="s">
        <v>346</v>
      </c>
      <c r="G22" s="559"/>
      <c r="H22" s="560"/>
      <c r="I22" s="1"/>
      <c r="J22" s="1"/>
      <c r="K22" s="1"/>
      <c r="L22" s="1"/>
      <c r="M22" s="1"/>
    </row>
    <row r="23" spans="1:13">
      <c r="A23" s="469"/>
      <c r="B23" s="557"/>
      <c r="C23" s="558"/>
      <c r="D23" s="558"/>
      <c r="E23" s="231" t="s">
        <v>113</v>
      </c>
      <c r="F23" s="559" t="s">
        <v>525</v>
      </c>
      <c r="G23" s="559"/>
      <c r="H23" s="560"/>
      <c r="I23" s="1"/>
      <c r="J23" s="1"/>
      <c r="K23" s="1"/>
      <c r="L23" s="1"/>
      <c r="M23" s="1"/>
    </row>
    <row r="24" spans="1:13" ht="15.75" customHeight="1">
      <c r="A24" s="475"/>
      <c r="B24" s="561"/>
      <c r="C24" s="562"/>
      <c r="D24" s="562"/>
      <c r="E24" s="231" t="s">
        <v>168</v>
      </c>
      <c r="F24" s="559" t="s">
        <v>347</v>
      </c>
      <c r="G24" s="559"/>
      <c r="H24" s="560"/>
      <c r="I24" s="1"/>
      <c r="J24" s="1"/>
      <c r="K24" s="1"/>
      <c r="L24" s="1"/>
      <c r="M24" s="1"/>
    </row>
    <row r="25" spans="1:13" ht="15.75" thickBot="1">
      <c r="A25" s="476"/>
      <c r="B25" s="563"/>
      <c r="C25" s="564"/>
      <c r="D25" s="564"/>
      <c r="E25" s="232" t="s">
        <v>169</v>
      </c>
      <c r="F25" s="565" t="s">
        <v>348</v>
      </c>
      <c r="G25" s="565"/>
      <c r="H25" s="566"/>
      <c r="I25" s="1"/>
      <c r="J25" s="1"/>
      <c r="K25" s="1"/>
      <c r="L25" s="1"/>
      <c r="M25" s="1"/>
    </row>
    <row r="26" spans="1:13" ht="22.5" customHeight="1" thickBot="1">
      <c r="A26" s="222"/>
      <c r="B26" s="34"/>
      <c r="C26" s="34"/>
      <c r="D26" s="34"/>
      <c r="E26" s="34"/>
      <c r="F26" s="34"/>
      <c r="G26" s="34"/>
      <c r="H26" s="34"/>
      <c r="I26" s="1"/>
      <c r="J26" s="1"/>
      <c r="K26" s="1"/>
      <c r="L26" s="1"/>
      <c r="M26" s="1"/>
    </row>
    <row r="27" spans="1:13" ht="30" customHeight="1">
      <c r="A27" s="35" t="s">
        <v>157</v>
      </c>
      <c r="B27" s="489"/>
      <c r="C27" s="489"/>
      <c r="D27" s="489"/>
      <c r="E27" s="489"/>
      <c r="F27" s="489"/>
      <c r="G27" s="489"/>
      <c r="H27" s="490"/>
      <c r="I27" s="1"/>
      <c r="J27" s="1"/>
      <c r="K27" s="1"/>
      <c r="L27" s="1"/>
      <c r="M27" s="1"/>
    </row>
    <row r="28" spans="1:13" ht="30" customHeight="1">
      <c r="A28" s="36" t="s">
        <v>344</v>
      </c>
      <c r="B28" s="493"/>
      <c r="C28" s="493"/>
      <c r="D28" s="493"/>
      <c r="E28" s="493"/>
      <c r="F28" s="493"/>
      <c r="G28" s="493"/>
      <c r="H28" s="37" t="s">
        <v>162</v>
      </c>
      <c r="I28" s="1"/>
      <c r="J28" s="1"/>
      <c r="K28" s="1"/>
      <c r="L28" s="1"/>
      <c r="M28" s="1"/>
    </row>
    <row r="29" spans="1:13" ht="59.25" customHeight="1">
      <c r="A29" s="36" t="s">
        <v>587</v>
      </c>
      <c r="B29" s="493"/>
      <c r="C29" s="493"/>
      <c r="D29" s="493"/>
      <c r="E29" s="493"/>
      <c r="F29" s="493"/>
      <c r="G29" s="493"/>
      <c r="H29" s="38"/>
      <c r="I29" s="1"/>
      <c r="J29" s="1"/>
      <c r="K29" s="1"/>
      <c r="L29" s="1"/>
      <c r="M29" s="1"/>
    </row>
    <row r="30" spans="1:13" ht="30" customHeight="1">
      <c r="A30" s="36" t="s">
        <v>277</v>
      </c>
      <c r="B30" s="493"/>
      <c r="C30" s="493"/>
      <c r="D30" s="493"/>
      <c r="E30" s="493"/>
      <c r="F30" s="493"/>
      <c r="G30" s="493"/>
      <c r="H30" s="37" t="s">
        <v>162</v>
      </c>
      <c r="I30" s="1"/>
      <c r="J30" s="1"/>
      <c r="K30" s="1"/>
      <c r="L30" s="1"/>
      <c r="M30" s="1"/>
    </row>
    <row r="31" spans="1:13" ht="59.25" customHeight="1">
      <c r="A31" s="36" t="s">
        <v>587</v>
      </c>
      <c r="B31" s="493"/>
      <c r="C31" s="493"/>
      <c r="D31" s="493"/>
      <c r="E31" s="493"/>
      <c r="F31" s="493"/>
      <c r="G31" s="493"/>
      <c r="H31" s="38"/>
      <c r="I31" s="1"/>
      <c r="J31" s="1"/>
      <c r="K31" s="1"/>
      <c r="L31" s="1"/>
      <c r="M31" s="1"/>
    </row>
    <row r="32" spans="1:13" ht="30" customHeight="1">
      <c r="A32" s="46" t="s">
        <v>521</v>
      </c>
      <c r="B32" s="496"/>
      <c r="C32" s="496"/>
      <c r="D32" s="496"/>
      <c r="E32" s="496"/>
      <c r="F32" s="496"/>
      <c r="G32" s="496"/>
      <c r="H32" s="47" t="s">
        <v>162</v>
      </c>
      <c r="I32" s="1"/>
      <c r="J32" s="1"/>
      <c r="K32" s="1"/>
      <c r="L32" s="1"/>
      <c r="M32" s="1"/>
    </row>
    <row r="33" spans="1:13" ht="59.25" customHeight="1">
      <c r="A33" s="36" t="s">
        <v>587</v>
      </c>
      <c r="B33" s="493"/>
      <c r="C33" s="493"/>
      <c r="D33" s="493"/>
      <c r="E33" s="493"/>
      <c r="F33" s="493"/>
      <c r="G33" s="493"/>
      <c r="H33" s="38"/>
      <c r="I33" s="1"/>
      <c r="J33" s="1"/>
      <c r="K33" s="1"/>
      <c r="L33" s="1"/>
      <c r="M33" s="1"/>
    </row>
    <row r="34" spans="1:13" ht="30" customHeight="1">
      <c r="A34" s="36" t="s">
        <v>278</v>
      </c>
      <c r="B34" s="493"/>
      <c r="C34" s="493"/>
      <c r="D34" s="493"/>
      <c r="E34" s="493"/>
      <c r="F34" s="493"/>
      <c r="G34" s="493"/>
      <c r="H34" s="37" t="s">
        <v>162</v>
      </c>
      <c r="I34" s="1"/>
      <c r="J34" s="1"/>
      <c r="K34" s="1"/>
      <c r="L34" s="1"/>
      <c r="M34" s="1"/>
    </row>
    <row r="35" spans="1:13" ht="59.25" customHeight="1">
      <c r="A35" s="36" t="s">
        <v>587</v>
      </c>
      <c r="B35" s="493"/>
      <c r="C35" s="493"/>
      <c r="D35" s="493"/>
      <c r="E35" s="493"/>
      <c r="F35" s="493"/>
      <c r="G35" s="493"/>
      <c r="H35" s="38"/>
      <c r="I35" s="1"/>
      <c r="J35" s="1"/>
      <c r="K35" s="1"/>
      <c r="L35" s="1"/>
      <c r="M35" s="1"/>
    </row>
    <row r="36" spans="1:13" ht="30" customHeight="1">
      <c r="A36" s="36" t="s">
        <v>522</v>
      </c>
      <c r="B36" s="493"/>
      <c r="C36" s="493"/>
      <c r="D36" s="493"/>
      <c r="E36" s="493"/>
      <c r="F36" s="493"/>
      <c r="G36" s="493"/>
      <c r="H36" s="37" t="s">
        <v>162</v>
      </c>
      <c r="I36" s="1"/>
      <c r="J36" s="1"/>
      <c r="K36" s="1"/>
      <c r="L36" s="1"/>
      <c r="M36" s="1"/>
    </row>
    <row r="37" spans="1:13" ht="59.25" customHeight="1" thickBot="1">
      <c r="A37" s="39" t="s">
        <v>587</v>
      </c>
      <c r="B37" s="494"/>
      <c r="C37" s="494"/>
      <c r="D37" s="494"/>
      <c r="E37" s="494"/>
      <c r="F37" s="494"/>
      <c r="G37" s="494"/>
      <c r="H37" s="45"/>
      <c r="I37" s="1"/>
      <c r="J37" s="1"/>
      <c r="K37" s="1"/>
      <c r="L37" s="1"/>
      <c r="M37" s="1"/>
    </row>
    <row r="38" spans="1:13" ht="59.25" customHeight="1" thickBot="1">
      <c r="A38" s="40"/>
      <c r="B38" s="224"/>
      <c r="C38" s="224"/>
      <c r="D38" s="224"/>
      <c r="E38" s="224"/>
      <c r="F38" s="224"/>
      <c r="G38" s="224"/>
      <c r="H38" s="225"/>
      <c r="I38" s="1"/>
      <c r="J38" s="1"/>
      <c r="K38" s="1"/>
      <c r="L38" s="1"/>
      <c r="M38" s="1"/>
    </row>
    <row r="39" spans="1:13" ht="30" customHeight="1">
      <c r="A39" s="43" t="s">
        <v>279</v>
      </c>
      <c r="B39" s="495"/>
      <c r="C39" s="495"/>
      <c r="D39" s="495"/>
      <c r="E39" s="495"/>
      <c r="F39" s="495"/>
      <c r="G39" s="495"/>
      <c r="H39" s="44" t="s">
        <v>162</v>
      </c>
      <c r="I39" s="1"/>
      <c r="J39" s="1"/>
      <c r="K39" s="1"/>
      <c r="L39" s="1"/>
      <c r="M39" s="1"/>
    </row>
    <row r="40" spans="1:13" ht="59.25" customHeight="1" thickBot="1">
      <c r="A40" s="39" t="s">
        <v>587</v>
      </c>
      <c r="B40" s="496"/>
      <c r="C40" s="496"/>
      <c r="D40" s="496"/>
      <c r="E40" s="496"/>
      <c r="F40" s="496"/>
      <c r="G40" s="496"/>
      <c r="H40" s="223"/>
      <c r="I40" s="1"/>
      <c r="J40" s="1"/>
      <c r="K40" s="1"/>
      <c r="L40" s="1"/>
      <c r="M40" s="1"/>
    </row>
    <row r="41" spans="1:13" ht="30" customHeight="1">
      <c r="A41" s="36" t="s">
        <v>523</v>
      </c>
      <c r="B41" s="493"/>
      <c r="C41" s="493"/>
      <c r="D41" s="493"/>
      <c r="E41" s="493"/>
      <c r="F41" s="493"/>
      <c r="G41" s="493"/>
      <c r="H41" s="37" t="s">
        <v>162</v>
      </c>
      <c r="I41" s="1"/>
      <c r="J41" s="1"/>
      <c r="K41" s="1"/>
      <c r="L41" s="1"/>
      <c r="M41" s="1"/>
    </row>
    <row r="42" spans="1:13" ht="59.25" customHeight="1" thickBot="1">
      <c r="A42" s="39" t="s">
        <v>587</v>
      </c>
      <c r="B42" s="493"/>
      <c r="C42" s="493"/>
      <c r="D42" s="493"/>
      <c r="E42" s="493"/>
      <c r="F42" s="493"/>
      <c r="G42" s="493"/>
      <c r="H42" s="38"/>
      <c r="I42" s="1"/>
      <c r="J42" s="1"/>
      <c r="K42" s="1"/>
      <c r="L42" s="1"/>
      <c r="M42" s="1"/>
    </row>
    <row r="43" spans="1:13" ht="30" customHeight="1">
      <c r="A43" s="36" t="s">
        <v>280</v>
      </c>
      <c r="B43" s="493"/>
      <c r="C43" s="493"/>
      <c r="D43" s="493"/>
      <c r="E43" s="493"/>
      <c r="F43" s="493"/>
      <c r="G43" s="493"/>
      <c r="H43" s="37" t="s">
        <v>162</v>
      </c>
      <c r="I43" s="1"/>
      <c r="J43" s="1"/>
      <c r="K43" s="1"/>
      <c r="L43" s="1"/>
      <c r="M43" s="1"/>
    </row>
    <row r="44" spans="1:13" ht="59.25" customHeight="1" thickBot="1">
      <c r="A44" s="39" t="s">
        <v>587</v>
      </c>
      <c r="B44" s="493"/>
      <c r="C44" s="493"/>
      <c r="D44" s="493"/>
      <c r="E44" s="493"/>
      <c r="F44" s="493"/>
      <c r="G44" s="493"/>
      <c r="H44" s="45"/>
      <c r="I44" s="1"/>
      <c r="J44" s="1"/>
      <c r="K44" s="1"/>
      <c r="L44" s="1"/>
      <c r="M44" s="1"/>
    </row>
    <row r="45" spans="1:13" ht="30" customHeight="1">
      <c r="A45" s="46" t="s">
        <v>281</v>
      </c>
      <c r="B45" s="496"/>
      <c r="C45" s="496"/>
      <c r="D45" s="496"/>
      <c r="E45" s="496"/>
      <c r="F45" s="496"/>
      <c r="G45" s="496"/>
      <c r="H45" s="44" t="s">
        <v>162</v>
      </c>
      <c r="I45" s="1"/>
      <c r="J45" s="1"/>
      <c r="K45" s="1"/>
      <c r="L45" s="1"/>
      <c r="M45" s="1"/>
    </row>
    <row r="46" spans="1:13" ht="59.25" customHeight="1" thickBot="1">
      <c r="A46" s="39" t="s">
        <v>587</v>
      </c>
      <c r="B46" s="493"/>
      <c r="C46" s="493"/>
      <c r="D46" s="493"/>
      <c r="E46" s="493"/>
      <c r="F46" s="493"/>
      <c r="G46" s="493"/>
      <c r="H46" s="38"/>
      <c r="I46" s="1"/>
      <c r="J46" s="1"/>
      <c r="K46" s="1"/>
      <c r="L46" s="1"/>
      <c r="M46" s="1"/>
    </row>
    <row r="47" spans="1:13" ht="30" customHeight="1">
      <c r="A47" s="36" t="s">
        <v>282</v>
      </c>
      <c r="B47" s="493"/>
      <c r="C47" s="493"/>
      <c r="D47" s="493"/>
      <c r="E47" s="493"/>
      <c r="F47" s="493"/>
      <c r="G47" s="493"/>
      <c r="H47" s="37" t="s">
        <v>162</v>
      </c>
      <c r="I47" s="1"/>
      <c r="J47" s="1"/>
      <c r="K47" s="1"/>
      <c r="L47" s="1"/>
      <c r="M47" s="1"/>
    </row>
    <row r="48" spans="1:13" ht="59.25" customHeight="1" thickBot="1">
      <c r="A48" s="39" t="s">
        <v>587</v>
      </c>
      <c r="B48" s="494"/>
      <c r="C48" s="494"/>
      <c r="D48" s="494"/>
      <c r="E48" s="494"/>
      <c r="F48" s="494"/>
      <c r="G48" s="494"/>
      <c r="H48" s="45"/>
      <c r="I48" s="1"/>
      <c r="J48" s="1"/>
      <c r="K48" s="1"/>
      <c r="L48" s="1"/>
      <c r="M48" s="1"/>
    </row>
    <row r="49" spans="1:13" ht="27" thickBot="1">
      <c r="A49" s="526" t="s">
        <v>283</v>
      </c>
      <c r="B49" s="527"/>
      <c r="C49" s="527"/>
      <c r="D49" s="527"/>
      <c r="E49" s="527"/>
      <c r="F49" s="527"/>
      <c r="G49" s="528"/>
      <c r="H49" s="99"/>
      <c r="I49" s="1"/>
      <c r="J49" s="1"/>
      <c r="K49" s="1"/>
      <c r="L49" s="1"/>
      <c r="M49" s="1"/>
    </row>
    <row r="50" spans="1:13" ht="60.75" customHeight="1" thickBot="1">
      <c r="A50" s="39" t="s">
        <v>524</v>
      </c>
      <c r="B50" s="484"/>
      <c r="C50" s="484"/>
      <c r="D50" s="484"/>
      <c r="E50" s="484"/>
      <c r="F50" s="484"/>
      <c r="G50" s="484"/>
      <c r="H50" s="497"/>
      <c r="I50" s="1"/>
      <c r="J50" s="1"/>
      <c r="K50" s="1"/>
      <c r="L50" s="1"/>
      <c r="M50" s="1"/>
    </row>
    <row r="51" spans="1:13" ht="38.25" customHeight="1">
      <c r="A51" s="35" t="s">
        <v>158</v>
      </c>
      <c r="B51" s="489"/>
      <c r="C51" s="489"/>
      <c r="D51" s="489"/>
      <c r="E51" s="489"/>
      <c r="F51" s="489"/>
      <c r="G51" s="489"/>
      <c r="H51" s="490"/>
      <c r="I51" s="1"/>
      <c r="J51" s="1"/>
      <c r="K51" s="1"/>
      <c r="L51" s="1"/>
      <c r="M51" s="1"/>
    </row>
    <row r="52" spans="1:13" ht="30" customHeight="1">
      <c r="A52" s="36" t="s">
        <v>344</v>
      </c>
      <c r="B52" s="493"/>
      <c r="C52" s="493"/>
      <c r="D52" s="493"/>
      <c r="E52" s="493"/>
      <c r="F52" s="493"/>
      <c r="G52" s="493"/>
      <c r="H52" s="37" t="s">
        <v>162</v>
      </c>
      <c r="I52" s="1"/>
      <c r="J52" s="1"/>
      <c r="K52" s="1"/>
      <c r="L52" s="1"/>
      <c r="M52" s="1"/>
    </row>
    <row r="53" spans="1:13" ht="59.25" customHeight="1" thickBot="1">
      <c r="A53" s="39" t="s">
        <v>587</v>
      </c>
      <c r="B53" s="493"/>
      <c r="C53" s="493"/>
      <c r="D53" s="493"/>
      <c r="E53" s="493"/>
      <c r="F53" s="493"/>
      <c r="G53" s="493"/>
      <c r="H53" s="38"/>
      <c r="I53" s="1"/>
      <c r="J53" s="1"/>
      <c r="K53" s="1"/>
      <c r="L53" s="1"/>
      <c r="M53" s="1"/>
    </row>
    <row r="54" spans="1:13" ht="30" customHeight="1">
      <c r="A54" s="36" t="s">
        <v>277</v>
      </c>
      <c r="B54" s="493"/>
      <c r="C54" s="493"/>
      <c r="D54" s="493"/>
      <c r="E54" s="493"/>
      <c r="F54" s="493"/>
      <c r="G54" s="493"/>
      <c r="H54" s="37" t="s">
        <v>162</v>
      </c>
      <c r="I54" s="1"/>
      <c r="J54" s="1"/>
      <c r="K54" s="1"/>
      <c r="L54" s="1"/>
      <c r="M54" s="1"/>
    </row>
    <row r="55" spans="1:13" ht="59.25" customHeight="1" thickBot="1">
      <c r="A55" s="39" t="s">
        <v>587</v>
      </c>
      <c r="B55" s="493"/>
      <c r="C55" s="493"/>
      <c r="D55" s="493"/>
      <c r="E55" s="493"/>
      <c r="F55" s="493"/>
      <c r="G55" s="493"/>
      <c r="H55" s="38"/>
      <c r="I55" s="1"/>
      <c r="J55" s="1"/>
      <c r="K55" s="1"/>
      <c r="L55" s="1"/>
      <c r="M55" s="1"/>
    </row>
    <row r="56" spans="1:13" ht="30" customHeight="1">
      <c r="A56" s="36" t="s">
        <v>521</v>
      </c>
      <c r="B56" s="493"/>
      <c r="C56" s="493"/>
      <c r="D56" s="493"/>
      <c r="E56" s="493"/>
      <c r="F56" s="493"/>
      <c r="G56" s="493"/>
      <c r="H56" s="37" t="s">
        <v>162</v>
      </c>
      <c r="I56" s="1"/>
      <c r="J56" s="1"/>
      <c r="K56" s="1"/>
      <c r="L56" s="1"/>
      <c r="M56" s="1"/>
    </row>
    <row r="57" spans="1:13" ht="59.25" customHeight="1" thickBot="1">
      <c r="A57" s="39" t="s">
        <v>587</v>
      </c>
      <c r="B57" s="493"/>
      <c r="C57" s="493"/>
      <c r="D57" s="493"/>
      <c r="E57" s="493"/>
      <c r="F57" s="493"/>
      <c r="G57" s="493"/>
      <c r="H57" s="38"/>
      <c r="I57" s="1"/>
      <c r="J57" s="1"/>
      <c r="K57" s="1"/>
      <c r="L57" s="1"/>
      <c r="M57" s="1"/>
    </row>
    <row r="58" spans="1:13" ht="30" customHeight="1">
      <c r="A58" s="36" t="s">
        <v>278</v>
      </c>
      <c r="B58" s="493"/>
      <c r="C58" s="493"/>
      <c r="D58" s="493"/>
      <c r="E58" s="493"/>
      <c r="F58" s="493"/>
      <c r="G58" s="493"/>
      <c r="H58" s="37" t="s">
        <v>162</v>
      </c>
      <c r="I58" s="1"/>
      <c r="J58" s="1"/>
      <c r="K58" s="1"/>
      <c r="L58" s="1"/>
      <c r="M58" s="1"/>
    </row>
    <row r="59" spans="1:13" ht="59.25" customHeight="1" thickBot="1">
      <c r="A59" s="39" t="s">
        <v>587</v>
      </c>
      <c r="B59" s="493"/>
      <c r="C59" s="493"/>
      <c r="D59" s="493"/>
      <c r="E59" s="493"/>
      <c r="F59" s="493"/>
      <c r="G59" s="493"/>
      <c r="H59" s="38"/>
      <c r="I59" s="1"/>
      <c r="J59" s="1"/>
      <c r="K59" s="1"/>
      <c r="L59" s="1"/>
      <c r="M59" s="1"/>
    </row>
    <row r="60" spans="1:13" ht="30" customHeight="1">
      <c r="A60" s="36" t="s">
        <v>522</v>
      </c>
      <c r="B60" s="493"/>
      <c r="C60" s="493"/>
      <c r="D60" s="493"/>
      <c r="E60" s="493"/>
      <c r="F60" s="493"/>
      <c r="G60" s="493"/>
      <c r="H60" s="37" t="s">
        <v>162</v>
      </c>
      <c r="I60" s="1"/>
      <c r="J60" s="1"/>
      <c r="K60" s="1"/>
      <c r="L60" s="1"/>
      <c r="M60" s="1"/>
    </row>
    <row r="61" spans="1:13" ht="59.25" customHeight="1" thickBot="1">
      <c r="A61" s="39" t="s">
        <v>587</v>
      </c>
      <c r="B61" s="494"/>
      <c r="C61" s="494"/>
      <c r="D61" s="494"/>
      <c r="E61" s="494"/>
      <c r="F61" s="494"/>
      <c r="G61" s="494"/>
      <c r="H61" s="45"/>
      <c r="I61" s="1"/>
      <c r="J61" s="1"/>
      <c r="K61" s="1"/>
      <c r="L61" s="1"/>
      <c r="M61" s="1"/>
    </row>
    <row r="62" spans="1:13" ht="59.25" customHeight="1" thickBot="1">
      <c r="A62" s="40"/>
      <c r="B62" s="130"/>
      <c r="C62" s="130"/>
      <c r="D62" s="130"/>
      <c r="E62" s="130"/>
      <c r="F62" s="130"/>
      <c r="G62" s="130"/>
      <c r="H62" s="42"/>
      <c r="I62" s="1"/>
      <c r="J62" s="1"/>
      <c r="K62" s="1"/>
      <c r="L62" s="1"/>
      <c r="M62" s="1"/>
    </row>
    <row r="63" spans="1:13" ht="30" customHeight="1">
      <c r="A63" s="43" t="s">
        <v>279</v>
      </c>
      <c r="B63" s="495"/>
      <c r="C63" s="495"/>
      <c r="D63" s="495"/>
      <c r="E63" s="495"/>
      <c r="F63" s="495"/>
      <c r="G63" s="495"/>
      <c r="H63" s="44" t="s">
        <v>162</v>
      </c>
      <c r="I63" s="1"/>
      <c r="J63" s="1"/>
      <c r="K63" s="1"/>
      <c r="L63" s="1"/>
      <c r="M63" s="1"/>
    </row>
    <row r="64" spans="1:13" ht="59.25" customHeight="1" thickBot="1">
      <c r="A64" s="39" t="s">
        <v>587</v>
      </c>
      <c r="B64" s="493"/>
      <c r="C64" s="493"/>
      <c r="D64" s="493"/>
      <c r="E64" s="493"/>
      <c r="F64" s="493"/>
      <c r="G64" s="493"/>
      <c r="H64" s="38"/>
      <c r="I64" s="1"/>
      <c r="J64" s="1"/>
      <c r="K64" s="1"/>
      <c r="L64" s="1"/>
      <c r="M64" s="1"/>
    </row>
    <row r="65" spans="1:13" ht="30" customHeight="1">
      <c r="A65" s="36" t="s">
        <v>523</v>
      </c>
      <c r="B65" s="493"/>
      <c r="C65" s="493"/>
      <c r="D65" s="493"/>
      <c r="E65" s="493"/>
      <c r="F65" s="493"/>
      <c r="G65" s="493"/>
      <c r="H65" s="37" t="s">
        <v>162</v>
      </c>
      <c r="I65" s="1"/>
      <c r="J65" s="1"/>
      <c r="K65" s="1"/>
      <c r="L65" s="1"/>
      <c r="M65" s="1"/>
    </row>
    <row r="66" spans="1:13" ht="59.25" customHeight="1" thickBot="1">
      <c r="A66" s="39" t="s">
        <v>587</v>
      </c>
      <c r="B66" s="493"/>
      <c r="C66" s="493"/>
      <c r="D66" s="493"/>
      <c r="E66" s="493"/>
      <c r="F66" s="493"/>
      <c r="G66" s="493"/>
      <c r="H66" s="38"/>
      <c r="I66" s="1"/>
      <c r="J66" s="1"/>
      <c r="K66" s="1"/>
      <c r="L66" s="1"/>
      <c r="M66" s="1"/>
    </row>
    <row r="67" spans="1:13" ht="30" customHeight="1">
      <c r="A67" s="36" t="s">
        <v>280</v>
      </c>
      <c r="B67" s="493"/>
      <c r="C67" s="493"/>
      <c r="D67" s="493"/>
      <c r="E67" s="493"/>
      <c r="F67" s="493"/>
      <c r="G67" s="493"/>
      <c r="H67" s="37" t="s">
        <v>162</v>
      </c>
      <c r="I67" s="1"/>
      <c r="J67" s="1"/>
      <c r="K67" s="1"/>
      <c r="L67" s="1"/>
      <c r="M67" s="1"/>
    </row>
    <row r="68" spans="1:13" ht="59.25" customHeight="1" thickBot="1">
      <c r="A68" s="39" t="s">
        <v>587</v>
      </c>
      <c r="B68" s="493"/>
      <c r="C68" s="493"/>
      <c r="D68" s="493"/>
      <c r="E68" s="493"/>
      <c r="F68" s="493"/>
      <c r="G68" s="493"/>
      <c r="H68" s="38"/>
      <c r="I68" s="1"/>
      <c r="J68" s="1"/>
      <c r="K68" s="1"/>
      <c r="L68" s="1"/>
      <c r="M68" s="1"/>
    </row>
    <row r="69" spans="1:13" ht="30" customHeight="1">
      <c r="A69" s="36" t="s">
        <v>281</v>
      </c>
      <c r="B69" s="493"/>
      <c r="C69" s="493"/>
      <c r="D69" s="493"/>
      <c r="E69" s="493"/>
      <c r="F69" s="493"/>
      <c r="G69" s="493"/>
      <c r="H69" s="37" t="s">
        <v>162</v>
      </c>
      <c r="I69" s="1"/>
      <c r="J69" s="1"/>
      <c r="K69" s="1"/>
      <c r="L69" s="1"/>
      <c r="M69" s="1"/>
    </row>
    <row r="70" spans="1:13" ht="59.25" customHeight="1" thickBot="1">
      <c r="A70" s="39" t="s">
        <v>587</v>
      </c>
      <c r="B70" s="493"/>
      <c r="C70" s="493"/>
      <c r="D70" s="493"/>
      <c r="E70" s="493"/>
      <c r="F70" s="493"/>
      <c r="G70" s="493"/>
      <c r="H70" s="38"/>
      <c r="I70" s="1"/>
      <c r="J70" s="1"/>
      <c r="K70" s="1"/>
      <c r="L70" s="1"/>
      <c r="M70" s="1"/>
    </row>
    <row r="71" spans="1:13" ht="30" customHeight="1">
      <c r="A71" s="36" t="s">
        <v>282</v>
      </c>
      <c r="B71" s="493"/>
      <c r="C71" s="493"/>
      <c r="D71" s="493"/>
      <c r="E71" s="493"/>
      <c r="F71" s="493"/>
      <c r="G71" s="493"/>
      <c r="H71" s="37" t="s">
        <v>162</v>
      </c>
      <c r="I71" s="1"/>
      <c r="J71" s="1"/>
      <c r="K71" s="1"/>
      <c r="L71" s="1"/>
      <c r="M71" s="1"/>
    </row>
    <row r="72" spans="1:13" ht="59.25" customHeight="1" thickBot="1">
      <c r="A72" s="39" t="s">
        <v>587</v>
      </c>
      <c r="B72" s="494"/>
      <c r="C72" s="494"/>
      <c r="D72" s="494"/>
      <c r="E72" s="494"/>
      <c r="F72" s="494"/>
      <c r="G72" s="494"/>
      <c r="H72" s="45"/>
      <c r="I72" s="1"/>
      <c r="J72" s="1"/>
      <c r="K72" s="1"/>
      <c r="L72" s="1"/>
      <c r="M72" s="1"/>
    </row>
    <row r="73" spans="1:13" ht="27" thickBot="1">
      <c r="A73" s="526" t="s">
        <v>283</v>
      </c>
      <c r="B73" s="527"/>
      <c r="C73" s="527"/>
      <c r="D73" s="527"/>
      <c r="E73" s="527"/>
      <c r="F73" s="527"/>
      <c r="G73" s="528"/>
      <c r="H73" s="99"/>
      <c r="I73" s="1"/>
      <c r="J73" s="1"/>
      <c r="K73" s="1"/>
      <c r="L73" s="1"/>
      <c r="M73" s="1"/>
    </row>
    <row r="74" spans="1:13" ht="60.75" customHeight="1" thickBot="1">
      <c r="A74" s="39" t="s">
        <v>524</v>
      </c>
      <c r="B74" s="484"/>
      <c r="C74" s="484"/>
      <c r="D74" s="484"/>
      <c r="E74" s="484"/>
      <c r="F74" s="484"/>
      <c r="G74" s="484"/>
      <c r="H74" s="497"/>
      <c r="I74" s="1"/>
      <c r="J74" s="1"/>
      <c r="K74" s="1"/>
      <c r="L74" s="1"/>
      <c r="M74" s="1"/>
    </row>
    <row r="75" spans="1:13" ht="30" customHeight="1">
      <c r="A75" s="35" t="s">
        <v>159</v>
      </c>
      <c r="B75" s="489"/>
      <c r="C75" s="489"/>
      <c r="D75" s="489"/>
      <c r="E75" s="489"/>
      <c r="F75" s="489"/>
      <c r="G75" s="489"/>
      <c r="H75" s="490"/>
      <c r="I75" s="1"/>
      <c r="J75" s="1"/>
      <c r="K75" s="1"/>
      <c r="L75" s="1"/>
      <c r="M75" s="1"/>
    </row>
    <row r="76" spans="1:13" ht="30" customHeight="1">
      <c r="A76" s="36" t="s">
        <v>344</v>
      </c>
      <c r="B76" s="493"/>
      <c r="C76" s="493"/>
      <c r="D76" s="493"/>
      <c r="E76" s="493"/>
      <c r="F76" s="493"/>
      <c r="G76" s="493"/>
      <c r="H76" s="37" t="s">
        <v>162</v>
      </c>
      <c r="I76" s="1"/>
      <c r="J76" s="1"/>
      <c r="K76" s="1"/>
      <c r="L76" s="1"/>
      <c r="M76" s="1"/>
    </row>
    <row r="77" spans="1:13" ht="59.25" customHeight="1" thickBot="1">
      <c r="A77" s="39" t="s">
        <v>587</v>
      </c>
      <c r="B77" s="493"/>
      <c r="C77" s="493"/>
      <c r="D77" s="493"/>
      <c r="E77" s="493"/>
      <c r="F77" s="493"/>
      <c r="G77" s="493"/>
      <c r="H77" s="38"/>
      <c r="I77" s="1"/>
      <c r="J77" s="1"/>
      <c r="K77" s="1"/>
      <c r="L77" s="1"/>
      <c r="M77" s="1"/>
    </row>
    <row r="78" spans="1:13" ht="30" customHeight="1">
      <c r="A78" s="36" t="s">
        <v>277</v>
      </c>
      <c r="B78" s="493"/>
      <c r="C78" s="493"/>
      <c r="D78" s="493"/>
      <c r="E78" s="493"/>
      <c r="F78" s="493"/>
      <c r="G78" s="493"/>
      <c r="H78" s="37" t="s">
        <v>162</v>
      </c>
      <c r="I78" s="1"/>
      <c r="J78" s="1"/>
      <c r="K78" s="1"/>
      <c r="L78" s="1"/>
      <c r="M78" s="1"/>
    </row>
    <row r="79" spans="1:13" ht="59.25" customHeight="1" thickBot="1">
      <c r="A79" s="39" t="s">
        <v>587</v>
      </c>
      <c r="B79" s="493"/>
      <c r="C79" s="493"/>
      <c r="D79" s="493"/>
      <c r="E79" s="493"/>
      <c r="F79" s="493"/>
      <c r="G79" s="493"/>
      <c r="H79" s="38"/>
      <c r="I79" s="1"/>
      <c r="J79" s="1"/>
      <c r="K79" s="1"/>
      <c r="L79" s="1"/>
      <c r="M79" s="1"/>
    </row>
    <row r="80" spans="1:13" ht="30" customHeight="1">
      <c r="A80" s="36" t="s">
        <v>521</v>
      </c>
      <c r="B80" s="493"/>
      <c r="C80" s="493"/>
      <c r="D80" s="493"/>
      <c r="E80" s="493"/>
      <c r="F80" s="493"/>
      <c r="G80" s="493"/>
      <c r="H80" s="37" t="s">
        <v>162</v>
      </c>
      <c r="I80" s="1"/>
      <c r="J80" s="1"/>
      <c r="K80" s="1"/>
      <c r="L80" s="1"/>
      <c r="M80" s="1"/>
    </row>
    <row r="81" spans="1:13" ht="59.25" customHeight="1" thickBot="1">
      <c r="A81" s="39" t="s">
        <v>587</v>
      </c>
      <c r="B81" s="493"/>
      <c r="C81" s="493"/>
      <c r="D81" s="493"/>
      <c r="E81" s="493"/>
      <c r="F81" s="493"/>
      <c r="G81" s="493"/>
      <c r="H81" s="38"/>
      <c r="I81" s="1"/>
      <c r="J81" s="1"/>
      <c r="K81" s="1"/>
      <c r="L81" s="1"/>
      <c r="M81" s="1"/>
    </row>
    <row r="82" spans="1:13" ht="30" customHeight="1">
      <c r="A82" s="36" t="s">
        <v>278</v>
      </c>
      <c r="B82" s="493"/>
      <c r="C82" s="493"/>
      <c r="D82" s="493"/>
      <c r="E82" s="493"/>
      <c r="F82" s="493"/>
      <c r="G82" s="493"/>
      <c r="H82" s="37" t="s">
        <v>162</v>
      </c>
      <c r="I82" s="1"/>
      <c r="J82" s="1"/>
      <c r="K82" s="1"/>
      <c r="L82" s="1"/>
      <c r="M82" s="1"/>
    </row>
    <row r="83" spans="1:13" ht="59.25" customHeight="1" thickBot="1">
      <c r="A83" s="39" t="s">
        <v>587</v>
      </c>
      <c r="B83" s="493"/>
      <c r="C83" s="493"/>
      <c r="D83" s="493"/>
      <c r="E83" s="493"/>
      <c r="F83" s="493"/>
      <c r="G83" s="493"/>
      <c r="H83" s="38"/>
      <c r="I83" s="1"/>
      <c r="J83" s="1"/>
      <c r="K83" s="1"/>
      <c r="L83" s="1"/>
      <c r="M83" s="1"/>
    </row>
    <row r="84" spans="1:13" ht="30" customHeight="1">
      <c r="A84" s="36" t="s">
        <v>522</v>
      </c>
      <c r="B84" s="493"/>
      <c r="C84" s="493"/>
      <c r="D84" s="493"/>
      <c r="E84" s="493"/>
      <c r="F84" s="493"/>
      <c r="G84" s="493"/>
      <c r="H84" s="37" t="s">
        <v>162</v>
      </c>
      <c r="I84" s="1"/>
      <c r="J84" s="1"/>
      <c r="K84" s="1"/>
      <c r="L84" s="1"/>
      <c r="M84" s="1"/>
    </row>
    <row r="85" spans="1:13" ht="59.25" customHeight="1" thickBot="1">
      <c r="A85" s="39" t="s">
        <v>587</v>
      </c>
      <c r="B85" s="494"/>
      <c r="C85" s="494"/>
      <c r="D85" s="494"/>
      <c r="E85" s="494"/>
      <c r="F85" s="494"/>
      <c r="G85" s="494"/>
      <c r="H85" s="45"/>
      <c r="I85" s="1"/>
      <c r="J85" s="1"/>
      <c r="K85" s="1"/>
      <c r="L85" s="1"/>
      <c r="M85" s="1"/>
    </row>
    <row r="86" spans="1:13" ht="59.25" customHeight="1" thickBot="1">
      <c r="A86" s="40"/>
      <c r="B86" s="130"/>
      <c r="C86" s="130"/>
      <c r="D86" s="130"/>
      <c r="E86" s="130"/>
      <c r="F86" s="130"/>
      <c r="G86" s="130"/>
      <c r="H86" s="42"/>
      <c r="I86" s="1"/>
      <c r="J86" s="1"/>
      <c r="K86" s="1"/>
      <c r="L86" s="1"/>
      <c r="M86" s="1"/>
    </row>
    <row r="87" spans="1:13" ht="30" customHeight="1">
      <c r="A87" s="43" t="s">
        <v>279</v>
      </c>
      <c r="B87" s="495"/>
      <c r="C87" s="495"/>
      <c r="D87" s="495"/>
      <c r="E87" s="495"/>
      <c r="F87" s="495"/>
      <c r="G87" s="495"/>
      <c r="H87" s="44" t="s">
        <v>162</v>
      </c>
      <c r="I87" s="1"/>
      <c r="J87" s="1"/>
      <c r="K87" s="1"/>
      <c r="L87" s="1"/>
      <c r="M87" s="1"/>
    </row>
    <row r="88" spans="1:13" ht="59.25" customHeight="1" thickBot="1">
      <c r="A88" s="39" t="s">
        <v>587</v>
      </c>
      <c r="B88" s="493"/>
      <c r="C88" s="493"/>
      <c r="D88" s="493"/>
      <c r="E88" s="493"/>
      <c r="F88" s="493"/>
      <c r="G88" s="493"/>
      <c r="H88" s="38"/>
      <c r="I88" s="1"/>
      <c r="J88" s="1"/>
      <c r="K88" s="1"/>
      <c r="L88" s="1"/>
      <c r="M88" s="1"/>
    </row>
    <row r="89" spans="1:13" ht="30" customHeight="1">
      <c r="A89" s="36" t="s">
        <v>523</v>
      </c>
      <c r="B89" s="493"/>
      <c r="C89" s="493"/>
      <c r="D89" s="493"/>
      <c r="E89" s="493"/>
      <c r="F89" s="493"/>
      <c r="G89" s="493"/>
      <c r="H89" s="37" t="s">
        <v>162</v>
      </c>
      <c r="I89" s="1"/>
      <c r="J89" s="1"/>
      <c r="K89" s="1"/>
      <c r="L89" s="1"/>
      <c r="M89" s="1"/>
    </row>
    <row r="90" spans="1:13" ht="59.25" customHeight="1" thickBot="1">
      <c r="A90" s="39" t="s">
        <v>587</v>
      </c>
      <c r="B90" s="493"/>
      <c r="C90" s="493"/>
      <c r="D90" s="493"/>
      <c r="E90" s="493"/>
      <c r="F90" s="493"/>
      <c r="G90" s="493"/>
      <c r="H90" s="38"/>
      <c r="I90" s="1"/>
      <c r="J90" s="1"/>
      <c r="K90" s="1"/>
      <c r="L90" s="1"/>
      <c r="M90" s="1"/>
    </row>
    <row r="91" spans="1:13" ht="30" customHeight="1">
      <c r="A91" s="36" t="s">
        <v>280</v>
      </c>
      <c r="B91" s="493"/>
      <c r="C91" s="493"/>
      <c r="D91" s="493"/>
      <c r="E91" s="493"/>
      <c r="F91" s="493"/>
      <c r="G91" s="493"/>
      <c r="H91" s="37" t="s">
        <v>162</v>
      </c>
      <c r="I91" s="1"/>
      <c r="J91" s="1"/>
      <c r="K91" s="1"/>
      <c r="L91" s="1"/>
      <c r="M91" s="1"/>
    </row>
    <row r="92" spans="1:13" ht="59.25" customHeight="1" thickBot="1">
      <c r="A92" s="39" t="s">
        <v>587</v>
      </c>
      <c r="B92" s="493"/>
      <c r="C92" s="493"/>
      <c r="D92" s="493"/>
      <c r="E92" s="493"/>
      <c r="F92" s="493"/>
      <c r="G92" s="493"/>
      <c r="H92" s="38"/>
      <c r="I92" s="1"/>
      <c r="J92" s="1"/>
      <c r="K92" s="1"/>
      <c r="L92" s="1"/>
      <c r="M92" s="1"/>
    </row>
    <row r="93" spans="1:13" ht="30" customHeight="1">
      <c r="A93" s="36" t="s">
        <v>281</v>
      </c>
      <c r="B93" s="493"/>
      <c r="C93" s="493"/>
      <c r="D93" s="493"/>
      <c r="E93" s="493"/>
      <c r="F93" s="493"/>
      <c r="G93" s="493"/>
      <c r="H93" s="37" t="s">
        <v>162</v>
      </c>
      <c r="I93" s="1"/>
      <c r="J93" s="1"/>
      <c r="K93" s="1"/>
      <c r="L93" s="1"/>
      <c r="M93" s="1"/>
    </row>
    <row r="94" spans="1:13" ht="59.25" customHeight="1" thickBot="1">
      <c r="A94" s="39" t="s">
        <v>587</v>
      </c>
      <c r="B94" s="493"/>
      <c r="C94" s="493"/>
      <c r="D94" s="493"/>
      <c r="E94" s="493"/>
      <c r="F94" s="493"/>
      <c r="G94" s="493"/>
      <c r="H94" s="38"/>
      <c r="I94" s="1"/>
      <c r="J94" s="1"/>
      <c r="K94" s="1"/>
      <c r="L94" s="1"/>
      <c r="M94" s="1"/>
    </row>
    <row r="95" spans="1:13" ht="30" customHeight="1">
      <c r="A95" s="36" t="s">
        <v>282</v>
      </c>
      <c r="B95" s="493"/>
      <c r="C95" s="493"/>
      <c r="D95" s="493"/>
      <c r="E95" s="493"/>
      <c r="F95" s="493"/>
      <c r="G95" s="493"/>
      <c r="H95" s="37" t="s">
        <v>162</v>
      </c>
      <c r="I95" s="1"/>
      <c r="J95" s="1"/>
      <c r="K95" s="1"/>
      <c r="L95" s="1"/>
      <c r="M95" s="1"/>
    </row>
    <row r="96" spans="1:13" ht="59.25" customHeight="1" thickBot="1">
      <c r="A96" s="39" t="s">
        <v>587</v>
      </c>
      <c r="B96" s="494"/>
      <c r="C96" s="494"/>
      <c r="D96" s="494"/>
      <c r="E96" s="494"/>
      <c r="F96" s="494"/>
      <c r="G96" s="494"/>
      <c r="H96" s="45"/>
      <c r="I96" s="1"/>
      <c r="J96" s="1"/>
      <c r="K96" s="1"/>
      <c r="L96" s="1"/>
      <c r="M96" s="1"/>
    </row>
    <row r="97" spans="1:13" ht="27" thickBot="1">
      <c r="A97" s="526" t="s">
        <v>283</v>
      </c>
      <c r="B97" s="527"/>
      <c r="C97" s="527"/>
      <c r="D97" s="527"/>
      <c r="E97" s="527"/>
      <c r="F97" s="527"/>
      <c r="G97" s="528"/>
      <c r="H97" s="99"/>
      <c r="I97" s="1"/>
      <c r="J97" s="1"/>
      <c r="K97" s="1"/>
      <c r="L97" s="1"/>
      <c r="M97" s="1"/>
    </row>
    <row r="98" spans="1:13" ht="60.75" customHeight="1" thickBot="1">
      <c r="A98" s="39" t="s">
        <v>524</v>
      </c>
      <c r="B98" s="484"/>
      <c r="C98" s="484"/>
      <c r="D98" s="484"/>
      <c r="E98" s="484"/>
      <c r="F98" s="484"/>
      <c r="G98" s="484"/>
      <c r="H98" s="497"/>
      <c r="I98" s="1"/>
      <c r="J98" s="1"/>
      <c r="K98" s="1"/>
      <c r="L98" s="1"/>
      <c r="M98" s="1"/>
    </row>
    <row r="99" spans="1:13" ht="30" customHeight="1">
      <c r="A99" s="35" t="s">
        <v>160</v>
      </c>
      <c r="B99" s="489"/>
      <c r="C99" s="489"/>
      <c r="D99" s="489"/>
      <c r="E99" s="489"/>
      <c r="F99" s="489"/>
      <c r="G99" s="489"/>
      <c r="H99" s="490"/>
      <c r="I99" s="1"/>
      <c r="J99" s="1"/>
      <c r="K99" s="1"/>
      <c r="L99" s="1"/>
      <c r="M99" s="1"/>
    </row>
    <row r="100" spans="1:13" ht="30" customHeight="1">
      <c r="A100" s="36" t="s">
        <v>344</v>
      </c>
      <c r="B100" s="493"/>
      <c r="C100" s="493"/>
      <c r="D100" s="493"/>
      <c r="E100" s="493"/>
      <c r="F100" s="493"/>
      <c r="G100" s="493"/>
      <c r="H100" s="37" t="s">
        <v>162</v>
      </c>
      <c r="I100" s="1"/>
      <c r="J100" s="1"/>
      <c r="K100" s="1"/>
      <c r="L100" s="1"/>
      <c r="M100" s="1"/>
    </row>
    <row r="101" spans="1:13" ht="59.25" customHeight="1" thickBot="1">
      <c r="A101" s="39" t="s">
        <v>587</v>
      </c>
      <c r="B101" s="493"/>
      <c r="C101" s="493"/>
      <c r="D101" s="493"/>
      <c r="E101" s="493"/>
      <c r="F101" s="493"/>
      <c r="G101" s="493"/>
      <c r="H101" s="38"/>
      <c r="I101" s="1"/>
      <c r="J101" s="1"/>
      <c r="K101" s="1"/>
      <c r="L101" s="1"/>
      <c r="M101" s="1"/>
    </row>
    <row r="102" spans="1:13" ht="30" customHeight="1">
      <c r="A102" s="36" t="s">
        <v>277</v>
      </c>
      <c r="B102" s="493"/>
      <c r="C102" s="493"/>
      <c r="D102" s="493"/>
      <c r="E102" s="493"/>
      <c r="F102" s="493"/>
      <c r="G102" s="493"/>
      <c r="H102" s="37" t="s">
        <v>162</v>
      </c>
      <c r="I102" s="1"/>
      <c r="J102" s="1"/>
      <c r="K102" s="1"/>
      <c r="L102" s="1"/>
      <c r="M102" s="1"/>
    </row>
    <row r="103" spans="1:13" ht="59.25" customHeight="1" thickBot="1">
      <c r="A103" s="39" t="s">
        <v>587</v>
      </c>
      <c r="B103" s="493"/>
      <c r="C103" s="493"/>
      <c r="D103" s="493"/>
      <c r="E103" s="493"/>
      <c r="F103" s="493"/>
      <c r="G103" s="493"/>
      <c r="H103" s="38"/>
      <c r="I103" s="1"/>
      <c r="J103" s="1"/>
      <c r="K103" s="1"/>
      <c r="L103" s="1"/>
      <c r="M103" s="1"/>
    </row>
    <row r="104" spans="1:13" ht="30" customHeight="1">
      <c r="A104" s="36" t="s">
        <v>521</v>
      </c>
      <c r="B104" s="493"/>
      <c r="C104" s="493"/>
      <c r="D104" s="493"/>
      <c r="E104" s="493"/>
      <c r="F104" s="493"/>
      <c r="G104" s="493"/>
      <c r="H104" s="37" t="s">
        <v>162</v>
      </c>
      <c r="I104" s="1"/>
      <c r="J104" s="1"/>
      <c r="K104" s="1"/>
      <c r="L104" s="1"/>
      <c r="M104" s="1"/>
    </row>
    <row r="105" spans="1:13" ht="59.25" customHeight="1" thickBot="1">
      <c r="A105" s="39" t="s">
        <v>587</v>
      </c>
      <c r="B105" s="493"/>
      <c r="C105" s="493"/>
      <c r="D105" s="493"/>
      <c r="E105" s="493"/>
      <c r="F105" s="493"/>
      <c r="G105" s="493"/>
      <c r="H105" s="38"/>
      <c r="I105" s="1"/>
      <c r="J105" s="1"/>
      <c r="K105" s="1"/>
      <c r="L105" s="1"/>
      <c r="M105" s="1"/>
    </row>
    <row r="106" spans="1:13" ht="30" customHeight="1">
      <c r="A106" s="36" t="s">
        <v>278</v>
      </c>
      <c r="B106" s="493"/>
      <c r="C106" s="493"/>
      <c r="D106" s="493"/>
      <c r="E106" s="493"/>
      <c r="F106" s="493"/>
      <c r="G106" s="493"/>
      <c r="H106" s="37" t="s">
        <v>162</v>
      </c>
      <c r="I106" s="1"/>
      <c r="J106" s="1"/>
      <c r="K106" s="1"/>
      <c r="L106" s="1"/>
      <c r="M106" s="1"/>
    </row>
    <row r="107" spans="1:13" ht="59.25" customHeight="1" thickBot="1">
      <c r="A107" s="39" t="s">
        <v>587</v>
      </c>
      <c r="B107" s="493"/>
      <c r="C107" s="493"/>
      <c r="D107" s="493"/>
      <c r="E107" s="493"/>
      <c r="F107" s="493"/>
      <c r="G107" s="493"/>
      <c r="H107" s="38"/>
      <c r="I107" s="1"/>
      <c r="J107" s="1"/>
      <c r="K107" s="1"/>
      <c r="L107" s="1"/>
      <c r="M107" s="1"/>
    </row>
    <row r="108" spans="1:13" ht="30" customHeight="1">
      <c r="A108" s="36" t="s">
        <v>522</v>
      </c>
      <c r="B108" s="493"/>
      <c r="C108" s="493"/>
      <c r="D108" s="493"/>
      <c r="E108" s="493"/>
      <c r="F108" s="493"/>
      <c r="G108" s="493"/>
      <c r="H108" s="37" t="s">
        <v>162</v>
      </c>
      <c r="I108" s="1"/>
      <c r="J108" s="1"/>
      <c r="K108" s="1"/>
      <c r="L108" s="1"/>
      <c r="M108" s="1"/>
    </row>
    <row r="109" spans="1:13" ht="59.25" customHeight="1" thickBot="1">
      <c r="A109" s="39" t="s">
        <v>587</v>
      </c>
      <c r="B109" s="494"/>
      <c r="C109" s="494"/>
      <c r="D109" s="494"/>
      <c r="E109" s="494"/>
      <c r="F109" s="494"/>
      <c r="G109" s="494"/>
      <c r="H109" s="45"/>
      <c r="I109" s="1"/>
      <c r="J109" s="1"/>
      <c r="K109" s="1"/>
      <c r="L109" s="1"/>
      <c r="M109" s="1"/>
    </row>
    <row r="110" spans="1:13" ht="59.25" customHeight="1" thickBot="1">
      <c r="A110" s="40"/>
      <c r="B110" s="130"/>
      <c r="C110" s="130"/>
      <c r="D110" s="130"/>
      <c r="E110" s="130"/>
      <c r="F110" s="130"/>
      <c r="G110" s="130"/>
      <c r="H110" s="42"/>
      <c r="I110" s="1"/>
      <c r="J110" s="1"/>
      <c r="K110" s="1"/>
      <c r="L110" s="1"/>
      <c r="M110" s="1"/>
    </row>
    <row r="111" spans="1:13" ht="30" customHeight="1">
      <c r="A111" s="43" t="s">
        <v>279</v>
      </c>
      <c r="B111" s="495"/>
      <c r="C111" s="495"/>
      <c r="D111" s="495"/>
      <c r="E111" s="495"/>
      <c r="F111" s="495"/>
      <c r="G111" s="495"/>
      <c r="H111" s="44" t="s">
        <v>162</v>
      </c>
      <c r="I111" s="1"/>
      <c r="J111" s="1"/>
      <c r="K111" s="1"/>
      <c r="L111" s="1"/>
      <c r="M111" s="1"/>
    </row>
    <row r="112" spans="1:13" ht="59.25" customHeight="1" thickBot="1">
      <c r="A112" s="39" t="s">
        <v>587</v>
      </c>
      <c r="B112" s="493"/>
      <c r="C112" s="493"/>
      <c r="D112" s="493"/>
      <c r="E112" s="493"/>
      <c r="F112" s="493"/>
      <c r="G112" s="493"/>
      <c r="H112" s="38"/>
      <c r="I112" s="1"/>
      <c r="J112" s="1"/>
      <c r="K112" s="1"/>
      <c r="L112" s="1"/>
      <c r="M112" s="1"/>
    </row>
    <row r="113" spans="1:13" ht="30" customHeight="1">
      <c r="A113" s="36" t="s">
        <v>523</v>
      </c>
      <c r="B113" s="493"/>
      <c r="C113" s="493"/>
      <c r="D113" s="493"/>
      <c r="E113" s="493"/>
      <c r="F113" s="493"/>
      <c r="G113" s="493"/>
      <c r="H113" s="37" t="s">
        <v>162</v>
      </c>
      <c r="I113" s="1"/>
      <c r="J113" s="1"/>
      <c r="K113" s="1"/>
      <c r="L113" s="1"/>
      <c r="M113" s="1"/>
    </row>
    <row r="114" spans="1:13" ht="59.25" customHeight="1" thickBot="1">
      <c r="A114" s="39" t="s">
        <v>587</v>
      </c>
      <c r="B114" s="493"/>
      <c r="C114" s="493"/>
      <c r="D114" s="493"/>
      <c r="E114" s="493"/>
      <c r="F114" s="493"/>
      <c r="G114" s="493"/>
      <c r="H114" s="38"/>
      <c r="I114" s="1"/>
      <c r="J114" s="1"/>
      <c r="K114" s="1"/>
      <c r="L114" s="1"/>
      <c r="M114" s="1"/>
    </row>
    <row r="115" spans="1:13" ht="30" customHeight="1">
      <c r="A115" s="36" t="s">
        <v>280</v>
      </c>
      <c r="B115" s="493"/>
      <c r="C115" s="493"/>
      <c r="D115" s="493"/>
      <c r="E115" s="493"/>
      <c r="F115" s="493"/>
      <c r="G115" s="493"/>
      <c r="H115" s="37" t="s">
        <v>162</v>
      </c>
      <c r="I115" s="1"/>
      <c r="J115" s="1"/>
      <c r="K115" s="1"/>
      <c r="L115" s="1"/>
      <c r="M115" s="1"/>
    </row>
    <row r="116" spans="1:13" ht="59.25" customHeight="1" thickBot="1">
      <c r="A116" s="39" t="s">
        <v>587</v>
      </c>
      <c r="B116" s="493"/>
      <c r="C116" s="493"/>
      <c r="D116" s="493"/>
      <c r="E116" s="493"/>
      <c r="F116" s="493"/>
      <c r="G116" s="493"/>
      <c r="H116" s="38"/>
      <c r="I116" s="1"/>
      <c r="J116" s="1"/>
      <c r="K116" s="1"/>
      <c r="L116" s="1"/>
      <c r="M116" s="1"/>
    </row>
    <row r="117" spans="1:13" ht="30" customHeight="1">
      <c r="A117" s="36" t="s">
        <v>281</v>
      </c>
      <c r="B117" s="493"/>
      <c r="C117" s="493"/>
      <c r="D117" s="493"/>
      <c r="E117" s="493"/>
      <c r="F117" s="493"/>
      <c r="G117" s="493"/>
      <c r="H117" s="37" t="s">
        <v>162</v>
      </c>
      <c r="I117" s="1"/>
      <c r="J117" s="1"/>
      <c r="K117" s="1"/>
      <c r="L117" s="1"/>
      <c r="M117" s="1"/>
    </row>
    <row r="118" spans="1:13" ht="59.25" customHeight="1" thickBot="1">
      <c r="A118" s="39" t="s">
        <v>587</v>
      </c>
      <c r="B118" s="493"/>
      <c r="C118" s="493"/>
      <c r="D118" s="493"/>
      <c r="E118" s="493"/>
      <c r="F118" s="493"/>
      <c r="G118" s="493"/>
      <c r="H118" s="38"/>
      <c r="I118" s="1"/>
      <c r="J118" s="1"/>
      <c r="K118" s="1"/>
      <c r="L118" s="1"/>
      <c r="M118" s="1"/>
    </row>
    <row r="119" spans="1:13" ht="30" customHeight="1">
      <c r="A119" s="36" t="s">
        <v>282</v>
      </c>
      <c r="B119" s="493"/>
      <c r="C119" s="493"/>
      <c r="D119" s="493"/>
      <c r="E119" s="493"/>
      <c r="F119" s="493"/>
      <c r="G119" s="493"/>
      <c r="H119" s="37" t="s">
        <v>162</v>
      </c>
      <c r="I119" s="1"/>
      <c r="J119" s="1"/>
      <c r="K119" s="1"/>
      <c r="L119" s="1"/>
      <c r="M119" s="1"/>
    </row>
    <row r="120" spans="1:13" ht="59.25" customHeight="1" thickBot="1">
      <c r="A120" s="39" t="s">
        <v>587</v>
      </c>
      <c r="B120" s="494"/>
      <c r="C120" s="494"/>
      <c r="D120" s="494"/>
      <c r="E120" s="494"/>
      <c r="F120" s="494"/>
      <c r="G120" s="494"/>
      <c r="H120" s="45"/>
      <c r="I120" s="1"/>
      <c r="J120" s="1"/>
      <c r="K120" s="1"/>
      <c r="L120" s="1"/>
      <c r="M120" s="1"/>
    </row>
    <row r="121" spans="1:13" ht="27" thickBot="1">
      <c r="A121" s="526" t="s">
        <v>283</v>
      </c>
      <c r="B121" s="527"/>
      <c r="C121" s="527"/>
      <c r="D121" s="527"/>
      <c r="E121" s="527"/>
      <c r="F121" s="527"/>
      <c r="G121" s="528"/>
      <c r="H121" s="99"/>
      <c r="I121" s="1"/>
      <c r="J121" s="1"/>
      <c r="K121" s="1"/>
      <c r="L121" s="1"/>
      <c r="M121" s="1"/>
    </row>
    <row r="122" spans="1:13" ht="60.75" customHeight="1" thickBot="1">
      <c r="A122" s="39" t="s">
        <v>524</v>
      </c>
      <c r="B122" s="484"/>
      <c r="C122" s="484"/>
      <c r="D122" s="484"/>
      <c r="E122" s="484"/>
      <c r="F122" s="484"/>
      <c r="G122" s="484"/>
      <c r="H122" s="497"/>
      <c r="I122" s="1"/>
      <c r="J122" s="1"/>
      <c r="K122" s="1"/>
      <c r="L122" s="1"/>
      <c r="M122" s="1"/>
    </row>
    <row r="123" spans="1:13" ht="30" customHeight="1">
      <c r="A123" s="35" t="s">
        <v>161</v>
      </c>
      <c r="B123" s="489"/>
      <c r="C123" s="489"/>
      <c r="D123" s="489"/>
      <c r="E123" s="489"/>
      <c r="F123" s="489"/>
      <c r="G123" s="489"/>
      <c r="H123" s="490"/>
      <c r="I123" s="1"/>
      <c r="J123" s="1"/>
      <c r="K123" s="1"/>
      <c r="L123" s="1"/>
      <c r="M123" s="1"/>
    </row>
    <row r="124" spans="1:13" ht="30" customHeight="1">
      <c r="A124" s="36" t="s">
        <v>344</v>
      </c>
      <c r="B124" s="493"/>
      <c r="C124" s="493"/>
      <c r="D124" s="493"/>
      <c r="E124" s="493"/>
      <c r="F124" s="493"/>
      <c r="G124" s="493"/>
      <c r="H124" s="37" t="s">
        <v>162</v>
      </c>
      <c r="I124" s="1"/>
      <c r="J124" s="1"/>
      <c r="K124" s="1"/>
      <c r="L124" s="1"/>
      <c r="M124" s="1"/>
    </row>
    <row r="125" spans="1:13" ht="59.25" customHeight="1" thickBot="1">
      <c r="A125" s="39" t="s">
        <v>587</v>
      </c>
      <c r="B125" s="493"/>
      <c r="C125" s="493"/>
      <c r="D125" s="493"/>
      <c r="E125" s="493"/>
      <c r="F125" s="493"/>
      <c r="G125" s="493"/>
      <c r="H125" s="38"/>
      <c r="I125" s="1"/>
      <c r="J125" s="1"/>
      <c r="K125" s="1"/>
      <c r="L125" s="1"/>
      <c r="M125" s="1"/>
    </row>
    <row r="126" spans="1:13" ht="30" customHeight="1">
      <c r="A126" s="36" t="s">
        <v>277</v>
      </c>
      <c r="B126" s="493"/>
      <c r="C126" s="493"/>
      <c r="D126" s="493"/>
      <c r="E126" s="493"/>
      <c r="F126" s="493"/>
      <c r="G126" s="493"/>
      <c r="H126" s="37" t="s">
        <v>162</v>
      </c>
      <c r="I126" s="1"/>
      <c r="J126" s="1"/>
      <c r="K126" s="1"/>
      <c r="L126" s="1"/>
      <c r="M126" s="1"/>
    </row>
    <row r="127" spans="1:13" ht="59.25" customHeight="1" thickBot="1">
      <c r="A127" s="39" t="s">
        <v>587</v>
      </c>
      <c r="B127" s="493"/>
      <c r="C127" s="493"/>
      <c r="D127" s="493"/>
      <c r="E127" s="493"/>
      <c r="F127" s="493"/>
      <c r="G127" s="493"/>
      <c r="H127" s="38"/>
      <c r="I127" s="1"/>
      <c r="J127" s="1"/>
      <c r="K127" s="1"/>
      <c r="L127" s="1"/>
      <c r="M127" s="1"/>
    </row>
    <row r="128" spans="1:13" ht="30" customHeight="1">
      <c r="A128" s="36" t="s">
        <v>521</v>
      </c>
      <c r="B128" s="493"/>
      <c r="C128" s="493"/>
      <c r="D128" s="493"/>
      <c r="E128" s="493"/>
      <c r="F128" s="493"/>
      <c r="G128" s="493"/>
      <c r="H128" s="37" t="s">
        <v>162</v>
      </c>
      <c r="I128" s="1"/>
      <c r="J128" s="1"/>
      <c r="K128" s="1"/>
      <c r="L128" s="1"/>
      <c r="M128" s="1"/>
    </row>
    <row r="129" spans="1:13" ht="59.25" customHeight="1" thickBot="1">
      <c r="A129" s="39" t="s">
        <v>587</v>
      </c>
      <c r="B129" s="493"/>
      <c r="C129" s="493"/>
      <c r="D129" s="493"/>
      <c r="E129" s="493"/>
      <c r="F129" s="493"/>
      <c r="G129" s="493"/>
      <c r="H129" s="38"/>
      <c r="I129" s="1"/>
      <c r="J129" s="1"/>
      <c r="K129" s="1"/>
      <c r="L129" s="1"/>
      <c r="M129" s="1"/>
    </row>
    <row r="130" spans="1:13" ht="30" customHeight="1">
      <c r="A130" s="36" t="s">
        <v>278</v>
      </c>
      <c r="B130" s="493"/>
      <c r="C130" s="493"/>
      <c r="D130" s="493"/>
      <c r="E130" s="493"/>
      <c r="F130" s="493"/>
      <c r="G130" s="493"/>
      <c r="H130" s="37" t="s">
        <v>162</v>
      </c>
      <c r="I130" s="1"/>
      <c r="J130" s="1"/>
      <c r="K130" s="1"/>
      <c r="L130" s="1"/>
      <c r="M130" s="1"/>
    </row>
    <row r="131" spans="1:13" ht="59.25" customHeight="1" thickBot="1">
      <c r="A131" s="39" t="s">
        <v>587</v>
      </c>
      <c r="B131" s="493"/>
      <c r="C131" s="493"/>
      <c r="D131" s="493"/>
      <c r="E131" s="493"/>
      <c r="F131" s="493"/>
      <c r="G131" s="493"/>
      <c r="H131" s="38"/>
      <c r="I131" s="1"/>
      <c r="J131" s="1"/>
      <c r="K131" s="1"/>
      <c r="L131" s="1"/>
      <c r="M131" s="1"/>
    </row>
    <row r="132" spans="1:13" ht="30" customHeight="1">
      <c r="A132" s="36" t="s">
        <v>522</v>
      </c>
      <c r="B132" s="493"/>
      <c r="C132" s="493"/>
      <c r="D132" s="493"/>
      <c r="E132" s="493"/>
      <c r="F132" s="493"/>
      <c r="G132" s="493"/>
      <c r="H132" s="37" t="s">
        <v>162</v>
      </c>
      <c r="I132" s="1"/>
      <c r="J132" s="1"/>
      <c r="K132" s="1"/>
      <c r="L132" s="1"/>
      <c r="M132" s="1"/>
    </row>
    <row r="133" spans="1:13" ht="59.25" customHeight="1" thickBot="1">
      <c r="A133" s="39" t="s">
        <v>587</v>
      </c>
      <c r="B133" s="494"/>
      <c r="C133" s="494"/>
      <c r="D133" s="494"/>
      <c r="E133" s="494"/>
      <c r="F133" s="494"/>
      <c r="G133" s="494"/>
      <c r="H133" s="45"/>
      <c r="I133" s="1"/>
      <c r="J133" s="1"/>
      <c r="K133" s="1"/>
      <c r="L133" s="1"/>
      <c r="M133" s="1"/>
    </row>
    <row r="134" spans="1:13" ht="59.25" customHeight="1" thickBot="1">
      <c r="A134" s="40"/>
      <c r="B134" s="130"/>
      <c r="C134" s="130"/>
      <c r="D134" s="130"/>
      <c r="E134" s="130"/>
      <c r="F134" s="130"/>
      <c r="G134" s="130"/>
      <c r="H134" s="42"/>
      <c r="I134" s="1"/>
      <c r="J134" s="1"/>
      <c r="K134" s="1"/>
      <c r="L134" s="1"/>
      <c r="M134" s="1"/>
    </row>
    <row r="135" spans="1:13" ht="30" customHeight="1">
      <c r="A135" s="43" t="s">
        <v>279</v>
      </c>
      <c r="B135" s="495"/>
      <c r="C135" s="495"/>
      <c r="D135" s="495"/>
      <c r="E135" s="495"/>
      <c r="F135" s="495"/>
      <c r="G135" s="495"/>
      <c r="H135" s="44" t="s">
        <v>162</v>
      </c>
      <c r="I135" s="1"/>
      <c r="J135" s="1"/>
      <c r="K135" s="1"/>
      <c r="L135" s="1"/>
      <c r="M135" s="1"/>
    </row>
    <row r="136" spans="1:13" ht="59.25" customHeight="1" thickBot="1">
      <c r="A136" s="39" t="s">
        <v>587</v>
      </c>
      <c r="B136" s="498"/>
      <c r="C136" s="499"/>
      <c r="D136" s="499"/>
      <c r="E136" s="499"/>
      <c r="F136" s="499"/>
      <c r="G136" s="500"/>
      <c r="H136" s="38"/>
      <c r="I136" s="1"/>
      <c r="J136" s="1"/>
      <c r="K136" s="1"/>
      <c r="L136" s="1"/>
      <c r="M136" s="1"/>
    </row>
    <row r="137" spans="1:13" ht="30" customHeight="1">
      <c r="A137" s="36" t="s">
        <v>523</v>
      </c>
      <c r="B137" s="498"/>
      <c r="C137" s="499"/>
      <c r="D137" s="499"/>
      <c r="E137" s="499"/>
      <c r="F137" s="499"/>
      <c r="G137" s="500"/>
      <c r="H137" s="37" t="s">
        <v>162</v>
      </c>
      <c r="I137" s="1"/>
      <c r="J137" s="1"/>
      <c r="K137" s="1"/>
      <c r="L137" s="1"/>
      <c r="M137" s="1"/>
    </row>
    <row r="138" spans="1:13" ht="59.25" customHeight="1" thickBot="1">
      <c r="A138" s="39" t="s">
        <v>587</v>
      </c>
      <c r="B138" s="498"/>
      <c r="C138" s="499"/>
      <c r="D138" s="499"/>
      <c r="E138" s="499"/>
      <c r="F138" s="499"/>
      <c r="G138" s="500"/>
      <c r="H138" s="38"/>
      <c r="I138" s="1"/>
      <c r="J138" s="1"/>
      <c r="K138" s="1"/>
      <c r="L138" s="1"/>
      <c r="M138" s="1"/>
    </row>
    <row r="139" spans="1:13" ht="30" customHeight="1">
      <c r="A139" s="36" t="s">
        <v>280</v>
      </c>
      <c r="B139" s="498"/>
      <c r="C139" s="499"/>
      <c r="D139" s="499"/>
      <c r="E139" s="499"/>
      <c r="F139" s="499"/>
      <c r="G139" s="500"/>
      <c r="H139" s="37" t="s">
        <v>162</v>
      </c>
      <c r="I139" s="1"/>
      <c r="J139" s="1"/>
      <c r="K139" s="1"/>
      <c r="L139" s="1"/>
      <c r="M139" s="1"/>
    </row>
    <row r="140" spans="1:13" ht="59.25" customHeight="1" thickBot="1">
      <c r="A140" s="39" t="s">
        <v>587</v>
      </c>
      <c r="B140" s="498"/>
      <c r="C140" s="499"/>
      <c r="D140" s="499"/>
      <c r="E140" s="499"/>
      <c r="F140" s="499"/>
      <c r="G140" s="500"/>
      <c r="H140" s="38"/>
      <c r="I140" s="1"/>
      <c r="J140" s="1"/>
      <c r="K140" s="1"/>
      <c r="L140" s="1"/>
      <c r="M140" s="1"/>
    </row>
    <row r="141" spans="1:13" ht="30" customHeight="1">
      <c r="A141" s="36" t="s">
        <v>281</v>
      </c>
      <c r="B141" s="498"/>
      <c r="C141" s="499"/>
      <c r="D141" s="499"/>
      <c r="E141" s="499"/>
      <c r="F141" s="499"/>
      <c r="G141" s="500"/>
      <c r="H141" s="37" t="s">
        <v>162</v>
      </c>
      <c r="I141" s="1"/>
      <c r="J141" s="1"/>
      <c r="K141" s="1"/>
      <c r="L141" s="1"/>
      <c r="M141" s="1"/>
    </row>
    <row r="142" spans="1:13" ht="59.25" customHeight="1" thickBot="1">
      <c r="A142" s="39" t="s">
        <v>587</v>
      </c>
      <c r="B142" s="493"/>
      <c r="C142" s="493"/>
      <c r="D142" s="493"/>
      <c r="E142" s="493"/>
      <c r="F142" s="493"/>
      <c r="G142" s="493"/>
      <c r="H142" s="38"/>
      <c r="I142" s="1"/>
      <c r="J142" s="1"/>
      <c r="K142" s="1"/>
      <c r="L142" s="1"/>
      <c r="M142" s="1"/>
    </row>
    <row r="143" spans="1:13" ht="30" customHeight="1">
      <c r="A143" s="46" t="s">
        <v>282</v>
      </c>
      <c r="B143" s="501"/>
      <c r="C143" s="502"/>
      <c r="D143" s="502"/>
      <c r="E143" s="502"/>
      <c r="F143" s="502"/>
      <c r="G143" s="503"/>
      <c r="H143" s="47" t="s">
        <v>162</v>
      </c>
      <c r="I143" s="1"/>
      <c r="J143" s="1"/>
      <c r="K143" s="1"/>
      <c r="L143" s="1"/>
      <c r="M143" s="1"/>
    </row>
    <row r="144" spans="1:13" ht="59.25" customHeight="1" thickBot="1">
      <c r="A144" s="39" t="s">
        <v>587</v>
      </c>
      <c r="B144" s="504"/>
      <c r="C144" s="505"/>
      <c r="D144" s="505"/>
      <c r="E144" s="505"/>
      <c r="F144" s="505"/>
      <c r="G144" s="506"/>
      <c r="H144" s="48"/>
      <c r="I144" s="1"/>
      <c r="J144" s="1"/>
      <c r="K144" s="1"/>
      <c r="L144" s="1"/>
      <c r="M144" s="1"/>
    </row>
    <row r="145" spans="1:13" ht="27" thickBot="1">
      <c r="A145" s="459" t="s">
        <v>283</v>
      </c>
      <c r="B145" s="460"/>
      <c r="C145" s="460"/>
      <c r="D145" s="460"/>
      <c r="E145" s="460"/>
      <c r="F145" s="460"/>
      <c r="G145" s="461"/>
      <c r="H145" s="100"/>
      <c r="I145" s="1"/>
      <c r="J145" s="1"/>
      <c r="K145" s="1"/>
      <c r="L145" s="1"/>
      <c r="M145" s="1"/>
    </row>
    <row r="146" spans="1:13" ht="60.75" customHeight="1" thickBot="1">
      <c r="A146" s="39" t="s">
        <v>524</v>
      </c>
      <c r="B146" s="484"/>
      <c r="C146" s="484"/>
      <c r="D146" s="484"/>
      <c r="E146" s="484"/>
      <c r="F146" s="484"/>
      <c r="G146" s="484"/>
      <c r="H146" s="497"/>
      <c r="I146" s="1"/>
      <c r="J146" s="1"/>
      <c r="K146" s="1"/>
      <c r="L146" s="1"/>
      <c r="M146" s="1"/>
    </row>
    <row r="147" spans="1:13" ht="30" customHeight="1">
      <c r="A147" s="49" t="s">
        <v>345</v>
      </c>
      <c r="B147" s="489"/>
      <c r="C147" s="489"/>
      <c r="D147" s="489"/>
      <c r="E147" s="489"/>
      <c r="F147" s="489"/>
      <c r="G147" s="489"/>
      <c r="H147" s="490"/>
      <c r="I147" s="1"/>
      <c r="J147" s="1"/>
      <c r="K147" s="1"/>
      <c r="L147" s="1"/>
      <c r="M147" s="1"/>
    </row>
    <row r="148" spans="1:13" ht="30" customHeight="1">
      <c r="A148" s="36" t="s">
        <v>344</v>
      </c>
      <c r="B148" s="493"/>
      <c r="C148" s="493"/>
      <c r="D148" s="493"/>
      <c r="E148" s="493"/>
      <c r="F148" s="493"/>
      <c r="G148" s="493"/>
      <c r="H148" s="37" t="s">
        <v>162</v>
      </c>
      <c r="I148" s="1"/>
      <c r="J148" s="1"/>
      <c r="K148" s="1"/>
      <c r="L148" s="1"/>
      <c r="M148" s="1"/>
    </row>
    <row r="149" spans="1:13" ht="59.25" customHeight="1" thickBot="1">
      <c r="A149" s="39" t="s">
        <v>587</v>
      </c>
      <c r="B149" s="493"/>
      <c r="C149" s="493"/>
      <c r="D149" s="493"/>
      <c r="E149" s="493"/>
      <c r="F149" s="493"/>
      <c r="G149" s="493"/>
      <c r="H149" s="38"/>
      <c r="I149" s="1"/>
      <c r="J149" s="1"/>
      <c r="K149" s="1"/>
      <c r="L149" s="1"/>
      <c r="M149" s="1"/>
    </row>
    <row r="150" spans="1:13" ht="30" customHeight="1">
      <c r="A150" s="36" t="s">
        <v>277</v>
      </c>
      <c r="B150" s="493"/>
      <c r="C150" s="493"/>
      <c r="D150" s="493"/>
      <c r="E150" s="493"/>
      <c r="F150" s="493"/>
      <c r="G150" s="493"/>
      <c r="H150" s="37" t="s">
        <v>162</v>
      </c>
      <c r="I150" s="1"/>
      <c r="J150" s="1"/>
      <c r="K150" s="1"/>
      <c r="L150" s="1"/>
      <c r="M150" s="1"/>
    </row>
    <row r="151" spans="1:13" ht="59.25" customHeight="1" thickBot="1">
      <c r="A151" s="39" t="s">
        <v>587</v>
      </c>
      <c r="B151" s="493"/>
      <c r="C151" s="493"/>
      <c r="D151" s="493"/>
      <c r="E151" s="493"/>
      <c r="F151" s="493"/>
      <c r="G151" s="493"/>
      <c r="H151" s="38"/>
      <c r="I151" s="1"/>
      <c r="J151" s="1"/>
      <c r="K151" s="1"/>
      <c r="L151" s="1"/>
      <c r="M151" s="1"/>
    </row>
    <row r="152" spans="1:13" ht="30" customHeight="1">
      <c r="A152" s="36" t="s">
        <v>521</v>
      </c>
      <c r="B152" s="493"/>
      <c r="C152" s="493"/>
      <c r="D152" s="493"/>
      <c r="E152" s="493"/>
      <c r="F152" s="493"/>
      <c r="G152" s="493"/>
      <c r="H152" s="37" t="s">
        <v>162</v>
      </c>
      <c r="I152" s="1"/>
      <c r="J152" s="1"/>
      <c r="K152" s="1"/>
      <c r="L152" s="1"/>
      <c r="M152" s="1"/>
    </row>
    <row r="153" spans="1:13" ht="59.25" customHeight="1" thickBot="1">
      <c r="A153" s="39" t="s">
        <v>587</v>
      </c>
      <c r="B153" s="493"/>
      <c r="C153" s="493"/>
      <c r="D153" s="493"/>
      <c r="E153" s="493"/>
      <c r="F153" s="493"/>
      <c r="G153" s="493"/>
      <c r="H153" s="38"/>
      <c r="I153" s="1"/>
      <c r="J153" s="1"/>
      <c r="K153" s="1"/>
      <c r="L153" s="1"/>
      <c r="M153" s="1"/>
    </row>
    <row r="154" spans="1:13" ht="30" customHeight="1">
      <c r="A154" s="36" t="s">
        <v>278</v>
      </c>
      <c r="B154" s="493"/>
      <c r="C154" s="493"/>
      <c r="D154" s="493"/>
      <c r="E154" s="493"/>
      <c r="F154" s="493"/>
      <c r="G154" s="493"/>
      <c r="H154" s="37" t="s">
        <v>162</v>
      </c>
      <c r="I154" s="1"/>
      <c r="J154" s="1"/>
      <c r="K154" s="1"/>
      <c r="L154" s="1"/>
      <c r="M154" s="1"/>
    </row>
    <row r="155" spans="1:13" ht="59.25" customHeight="1" thickBot="1">
      <c r="A155" s="39" t="s">
        <v>587</v>
      </c>
      <c r="B155" s="493"/>
      <c r="C155" s="493"/>
      <c r="D155" s="493"/>
      <c r="E155" s="493"/>
      <c r="F155" s="493"/>
      <c r="G155" s="493"/>
      <c r="H155" s="38"/>
      <c r="I155" s="1"/>
      <c r="J155" s="1"/>
      <c r="K155" s="1"/>
      <c r="L155" s="1"/>
      <c r="M155" s="1"/>
    </row>
    <row r="156" spans="1:13" ht="30" customHeight="1">
      <c r="A156" s="36" t="s">
        <v>522</v>
      </c>
      <c r="B156" s="493"/>
      <c r="C156" s="493"/>
      <c r="D156" s="493"/>
      <c r="E156" s="493"/>
      <c r="F156" s="493"/>
      <c r="G156" s="493"/>
      <c r="H156" s="37" t="s">
        <v>162</v>
      </c>
      <c r="I156" s="1"/>
      <c r="J156" s="1"/>
      <c r="K156" s="1"/>
      <c r="L156" s="1"/>
      <c r="M156" s="1"/>
    </row>
    <row r="157" spans="1:13" ht="59.25" customHeight="1" thickBot="1">
      <c r="A157" s="39" t="s">
        <v>587</v>
      </c>
      <c r="B157" s="494"/>
      <c r="C157" s="494"/>
      <c r="D157" s="494"/>
      <c r="E157" s="494"/>
      <c r="F157" s="494"/>
      <c r="G157" s="494"/>
      <c r="H157" s="45"/>
      <c r="I157" s="1"/>
      <c r="J157" s="1"/>
      <c r="K157" s="1"/>
      <c r="L157" s="1"/>
      <c r="M157" s="1"/>
    </row>
    <row r="158" spans="1:13" ht="30" customHeight="1">
      <c r="A158" s="43" t="s">
        <v>279</v>
      </c>
      <c r="B158" s="495"/>
      <c r="C158" s="495"/>
      <c r="D158" s="495"/>
      <c r="E158" s="495"/>
      <c r="F158" s="495"/>
      <c r="G158" s="495"/>
      <c r="H158" s="44" t="s">
        <v>162</v>
      </c>
      <c r="I158" s="1"/>
      <c r="J158" s="1"/>
      <c r="K158" s="1"/>
      <c r="L158" s="1"/>
      <c r="M158" s="1"/>
    </row>
    <row r="159" spans="1:13" ht="59.25" customHeight="1" thickBot="1">
      <c r="A159" s="39" t="s">
        <v>587</v>
      </c>
      <c r="B159" s="498"/>
      <c r="C159" s="499"/>
      <c r="D159" s="499"/>
      <c r="E159" s="499"/>
      <c r="F159" s="499"/>
      <c r="G159" s="500"/>
      <c r="H159" s="38"/>
      <c r="I159" s="1"/>
      <c r="J159" s="1"/>
      <c r="K159" s="1"/>
      <c r="L159" s="1"/>
      <c r="M159" s="1"/>
    </row>
    <row r="160" spans="1:13" ht="30" customHeight="1">
      <c r="A160" s="36" t="s">
        <v>523</v>
      </c>
      <c r="B160" s="493"/>
      <c r="C160" s="493"/>
      <c r="D160" s="493"/>
      <c r="E160" s="493"/>
      <c r="F160" s="493"/>
      <c r="G160" s="493"/>
      <c r="H160" s="37" t="s">
        <v>162</v>
      </c>
      <c r="I160" s="1"/>
      <c r="J160" s="1"/>
      <c r="K160" s="1"/>
      <c r="L160" s="1"/>
      <c r="M160" s="1"/>
    </row>
    <row r="161" spans="1:13" ht="59.25" customHeight="1" thickBot="1">
      <c r="A161" s="39" t="s">
        <v>587</v>
      </c>
      <c r="B161" s="493"/>
      <c r="C161" s="493"/>
      <c r="D161" s="493"/>
      <c r="E161" s="493"/>
      <c r="F161" s="493"/>
      <c r="G161" s="493"/>
      <c r="H161" s="38"/>
      <c r="I161" s="1"/>
      <c r="J161" s="1"/>
      <c r="K161" s="1"/>
      <c r="L161" s="1"/>
      <c r="M161" s="1"/>
    </row>
    <row r="162" spans="1:13" ht="30" customHeight="1">
      <c r="A162" s="36" t="s">
        <v>280</v>
      </c>
      <c r="B162" s="493"/>
      <c r="C162" s="493"/>
      <c r="D162" s="493"/>
      <c r="E162" s="493"/>
      <c r="F162" s="493"/>
      <c r="G162" s="493"/>
      <c r="H162" s="37" t="s">
        <v>162</v>
      </c>
      <c r="I162" s="1"/>
      <c r="J162" s="1"/>
      <c r="K162" s="1"/>
      <c r="L162" s="1"/>
      <c r="M162" s="1"/>
    </row>
    <row r="163" spans="1:13" ht="59.25" customHeight="1" thickBot="1">
      <c r="A163" s="39" t="s">
        <v>587</v>
      </c>
      <c r="B163" s="493"/>
      <c r="C163" s="493"/>
      <c r="D163" s="493"/>
      <c r="E163" s="493"/>
      <c r="F163" s="493"/>
      <c r="G163" s="493"/>
      <c r="H163" s="38"/>
      <c r="I163" s="1"/>
      <c r="J163" s="1"/>
      <c r="K163" s="1"/>
      <c r="L163" s="1"/>
      <c r="M163" s="1"/>
    </row>
    <row r="164" spans="1:13" ht="30" customHeight="1">
      <c r="A164" s="36" t="s">
        <v>281</v>
      </c>
      <c r="B164" s="493"/>
      <c r="C164" s="493"/>
      <c r="D164" s="493"/>
      <c r="E164" s="493"/>
      <c r="F164" s="493"/>
      <c r="G164" s="493"/>
      <c r="H164" s="37" t="s">
        <v>162</v>
      </c>
      <c r="I164" s="1"/>
      <c r="J164" s="1"/>
      <c r="K164" s="1"/>
      <c r="L164" s="1"/>
      <c r="M164" s="1"/>
    </row>
    <row r="165" spans="1:13" ht="59.25" customHeight="1" thickBot="1">
      <c r="A165" s="39" t="s">
        <v>587</v>
      </c>
      <c r="B165" s="493"/>
      <c r="C165" s="493"/>
      <c r="D165" s="493"/>
      <c r="E165" s="493"/>
      <c r="F165" s="493"/>
      <c r="G165" s="493"/>
      <c r="H165" s="38"/>
      <c r="I165" s="1"/>
      <c r="J165" s="1"/>
      <c r="K165" s="1"/>
      <c r="L165" s="1"/>
      <c r="M165" s="1"/>
    </row>
    <row r="166" spans="1:13" ht="30" customHeight="1">
      <c r="A166" s="46" t="s">
        <v>282</v>
      </c>
      <c r="B166" s="496"/>
      <c r="C166" s="496"/>
      <c r="D166" s="496"/>
      <c r="E166" s="496"/>
      <c r="F166" s="496"/>
      <c r="G166" s="496"/>
      <c r="H166" s="47" t="s">
        <v>162</v>
      </c>
      <c r="I166" s="1"/>
      <c r="J166" s="1"/>
      <c r="K166" s="1"/>
      <c r="L166" s="1"/>
      <c r="M166" s="1"/>
    </row>
    <row r="167" spans="1:13" ht="59.25" customHeight="1" thickBot="1">
      <c r="A167" s="39" t="s">
        <v>587</v>
      </c>
      <c r="B167" s="547"/>
      <c r="C167" s="547"/>
      <c r="D167" s="547"/>
      <c r="E167" s="547"/>
      <c r="F167" s="547"/>
      <c r="G167" s="547"/>
      <c r="H167" s="48"/>
      <c r="I167" s="1"/>
      <c r="J167" s="1"/>
      <c r="K167" s="1"/>
      <c r="L167" s="1"/>
      <c r="M167" s="1"/>
    </row>
    <row r="168" spans="1:13" ht="27" thickBot="1">
      <c r="A168" s="459" t="s">
        <v>283</v>
      </c>
      <c r="B168" s="460"/>
      <c r="C168" s="460"/>
      <c r="D168" s="460"/>
      <c r="E168" s="460"/>
      <c r="F168" s="460"/>
      <c r="G168" s="461"/>
      <c r="H168" s="48"/>
      <c r="I168" s="1"/>
      <c r="J168" s="1"/>
      <c r="K168" s="1"/>
      <c r="L168" s="1"/>
      <c r="M168" s="1"/>
    </row>
    <row r="169" spans="1:13" ht="60.75" customHeight="1" thickBot="1">
      <c r="A169" s="39" t="s">
        <v>524</v>
      </c>
      <c r="B169" s="484"/>
      <c r="C169" s="484"/>
      <c r="D169" s="484"/>
      <c r="E169" s="484"/>
      <c r="F169" s="484"/>
      <c r="G169" s="484"/>
      <c r="H169" s="485"/>
      <c r="I169" s="1"/>
      <c r="J169" s="1"/>
      <c r="K169" s="1"/>
      <c r="L169" s="1"/>
      <c r="M169" s="1"/>
    </row>
  </sheetData>
  <sheetProtection algorithmName="SHA-512" hashValue="+i2t2LW/4G9Wuf+w0WLEGHCXbSs+iO7qFKFIfASTo1ou1HZwn5KpNx7RZdHueDhMZhMr/lT0q+87WIGaQstxkw==" saltValue="1DpqZsT06fY0LeGYkxFOdw==" spinCount="100000" sheet="1" objects="1" scenarios="1" formatRows="0"/>
  <mergeCells count="164">
    <mergeCell ref="B165:G165"/>
    <mergeCell ref="B166:G166"/>
    <mergeCell ref="B167:G167"/>
    <mergeCell ref="A168:G168"/>
    <mergeCell ref="B169:H169"/>
    <mergeCell ref="B159:G159"/>
    <mergeCell ref="B160:G160"/>
    <mergeCell ref="B161:G161"/>
    <mergeCell ref="B162:G162"/>
    <mergeCell ref="B163:G163"/>
    <mergeCell ref="B164:G164"/>
    <mergeCell ref="B153:G153"/>
    <mergeCell ref="B154:G154"/>
    <mergeCell ref="B155:G155"/>
    <mergeCell ref="B156:G156"/>
    <mergeCell ref="B157:G157"/>
    <mergeCell ref="B158:G158"/>
    <mergeCell ref="B147:H147"/>
    <mergeCell ref="B148:G148"/>
    <mergeCell ref="B149:G149"/>
    <mergeCell ref="B150:G150"/>
    <mergeCell ref="B151:G151"/>
    <mergeCell ref="B152:G152"/>
    <mergeCell ref="B141:G141"/>
    <mergeCell ref="B142:G142"/>
    <mergeCell ref="B143:G143"/>
    <mergeCell ref="B144:G144"/>
    <mergeCell ref="A145:G145"/>
    <mergeCell ref="B146:H146"/>
    <mergeCell ref="B135:G135"/>
    <mergeCell ref="B136:G136"/>
    <mergeCell ref="B137:G137"/>
    <mergeCell ref="B138:G138"/>
    <mergeCell ref="B139:G139"/>
    <mergeCell ref="B140:G140"/>
    <mergeCell ref="B128:G128"/>
    <mergeCell ref="B129:G129"/>
    <mergeCell ref="B130:G130"/>
    <mergeCell ref="B131:G131"/>
    <mergeCell ref="B132:G132"/>
    <mergeCell ref="B133:G133"/>
    <mergeCell ref="B122:H122"/>
    <mergeCell ref="B123:H123"/>
    <mergeCell ref="B124:G124"/>
    <mergeCell ref="B125:G125"/>
    <mergeCell ref="B126:G126"/>
    <mergeCell ref="B127:G127"/>
    <mergeCell ref="B116:G116"/>
    <mergeCell ref="B117:G117"/>
    <mergeCell ref="B118:G118"/>
    <mergeCell ref="B119:G119"/>
    <mergeCell ref="B120:G120"/>
    <mergeCell ref="A121:G121"/>
    <mergeCell ref="B109:G109"/>
    <mergeCell ref="B111:G111"/>
    <mergeCell ref="B112:G112"/>
    <mergeCell ref="B113:G113"/>
    <mergeCell ref="B114:G114"/>
    <mergeCell ref="B115:G115"/>
    <mergeCell ref="B103:G103"/>
    <mergeCell ref="B104:G104"/>
    <mergeCell ref="B105:G105"/>
    <mergeCell ref="B106:G106"/>
    <mergeCell ref="B107:G107"/>
    <mergeCell ref="B108:G108"/>
    <mergeCell ref="A97:G97"/>
    <mergeCell ref="B98:H98"/>
    <mergeCell ref="B99:H99"/>
    <mergeCell ref="B100:G100"/>
    <mergeCell ref="B101:G101"/>
    <mergeCell ref="B102:G102"/>
    <mergeCell ref="B91:G91"/>
    <mergeCell ref="B92:G92"/>
    <mergeCell ref="B93:G93"/>
    <mergeCell ref="B94:G94"/>
    <mergeCell ref="B95:G95"/>
    <mergeCell ref="B96:G96"/>
    <mergeCell ref="B84:G84"/>
    <mergeCell ref="B85:G85"/>
    <mergeCell ref="B87:G87"/>
    <mergeCell ref="B88:G88"/>
    <mergeCell ref="B89:G89"/>
    <mergeCell ref="B90:G90"/>
    <mergeCell ref="B78:G78"/>
    <mergeCell ref="B79:G79"/>
    <mergeCell ref="B80:G80"/>
    <mergeCell ref="B81:G81"/>
    <mergeCell ref="B82:G82"/>
    <mergeCell ref="B83:G83"/>
    <mergeCell ref="B72:G72"/>
    <mergeCell ref="A73:G73"/>
    <mergeCell ref="B74:H74"/>
    <mergeCell ref="B75:H75"/>
    <mergeCell ref="B76:G76"/>
    <mergeCell ref="B77:G77"/>
    <mergeCell ref="B66:G66"/>
    <mergeCell ref="B67:G67"/>
    <mergeCell ref="B68:G68"/>
    <mergeCell ref="B69:G69"/>
    <mergeCell ref="B70:G70"/>
    <mergeCell ref="B71:G71"/>
    <mergeCell ref="B59:G59"/>
    <mergeCell ref="B60:G60"/>
    <mergeCell ref="B61:G61"/>
    <mergeCell ref="B63:G63"/>
    <mergeCell ref="B64:G64"/>
    <mergeCell ref="B65:G65"/>
    <mergeCell ref="B53:G53"/>
    <mergeCell ref="B54:G54"/>
    <mergeCell ref="B55:G55"/>
    <mergeCell ref="B56:G56"/>
    <mergeCell ref="B57:G57"/>
    <mergeCell ref="B58:G58"/>
    <mergeCell ref="B47:G47"/>
    <mergeCell ref="B48:G48"/>
    <mergeCell ref="A49:G49"/>
    <mergeCell ref="B50:H50"/>
    <mergeCell ref="B51:H51"/>
    <mergeCell ref="B52:G52"/>
    <mergeCell ref="B41:G41"/>
    <mergeCell ref="B42:G42"/>
    <mergeCell ref="B43:G43"/>
    <mergeCell ref="B44:G44"/>
    <mergeCell ref="B45:G45"/>
    <mergeCell ref="B46:G46"/>
    <mergeCell ref="B34:G34"/>
    <mergeCell ref="B35:G35"/>
    <mergeCell ref="B36:G36"/>
    <mergeCell ref="B37:G37"/>
    <mergeCell ref="B39:G39"/>
    <mergeCell ref="B40:G40"/>
    <mergeCell ref="B29:G29"/>
    <mergeCell ref="B30:G30"/>
    <mergeCell ref="B31:G31"/>
    <mergeCell ref="B32:G32"/>
    <mergeCell ref="B33:G33"/>
    <mergeCell ref="A7:A9"/>
    <mergeCell ref="B7:H9"/>
    <mergeCell ref="A10:A16"/>
    <mergeCell ref="B10:H10"/>
    <mergeCell ref="B11:H16"/>
    <mergeCell ref="B27:H27"/>
    <mergeCell ref="A1:H2"/>
    <mergeCell ref="A3:A4"/>
    <mergeCell ref="B3:C4"/>
    <mergeCell ref="D3:E4"/>
    <mergeCell ref="F3:H4"/>
    <mergeCell ref="B5:C5"/>
    <mergeCell ref="D5:E5"/>
    <mergeCell ref="F5:H5"/>
    <mergeCell ref="B28:G28"/>
    <mergeCell ref="B6:H6"/>
    <mergeCell ref="A18:G18"/>
    <mergeCell ref="A20:A21"/>
    <mergeCell ref="B20:D21"/>
    <mergeCell ref="E21:H21"/>
    <mergeCell ref="A22:A23"/>
    <mergeCell ref="B22:D23"/>
    <mergeCell ref="F22:H22"/>
    <mergeCell ref="F23:H23"/>
    <mergeCell ref="A24:A25"/>
    <mergeCell ref="B24:D25"/>
    <mergeCell ref="F24:H24"/>
    <mergeCell ref="F25:H25"/>
  </mergeCells>
  <conditionalFormatting sqref="B6:H6">
    <cfRule type="expression" dxfId="33" priority="1">
      <formula>B6&lt;&gt;""</formula>
    </cfRule>
  </conditionalFormatting>
  <pageMargins left="0.7" right="0.7" top="0.75" bottom="0.75" header="0.3" footer="0.3"/>
  <pageSetup scale="89" fitToHeight="0" orientation="landscape" r:id="rId1"/>
  <headerFooter>
    <oddHeader>&amp;L&amp;KFF0000(Exercise Name)&amp;R&amp;K000000&amp;D</oddHeader>
    <oddFooter xml:space="preserve">&amp;LExercise Evaluation Guide&amp;R&amp;KFF0000(Jurisdiction) </oddFooter>
  </headerFooter>
  <rowBreaks count="6" manualBreakCount="6">
    <brk id="50" max="16383" man="1"/>
    <brk id="74" max="16383" man="1"/>
    <brk id="98" max="16383" man="1"/>
    <brk id="122" max="16383" man="1"/>
    <brk id="146" max="16383" man="1"/>
    <brk id="15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3658E1A-3D6F-4C5B-B2F7-D65E7F960BB1}">
          <x14:formula1>
            <xm:f>ENUM!$L$2:$L$6</xm:f>
          </x14:formula1>
          <xm:sqref>H48:H49 H92 H165 H29 H31 H33 H35 H37:H38 H40 H42 H44 H46 H53 H55 H57 H59 H61:H62 H64 H66 H96:H97 H77 H79 H81 H83 H85:H86 H88 H90 H70 H101 H103 H105 H107 H109:H110 H112 H114 H116 H118 H136 H125 H127 H129 H131 H133:H134 H94 H68 H72:H73 H120:H121 H167:H168 H149 H151 H153 H155 H157 H159 H161 H163 H144:H145 H138 H140 H142 H18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Instructions</vt:lpstr>
      <vt:lpstr>Exercise Planning</vt:lpstr>
      <vt:lpstr>Exercise Types</vt:lpstr>
      <vt:lpstr>Core Capabilities</vt:lpstr>
      <vt:lpstr>Notification Form</vt:lpstr>
      <vt:lpstr>Exercise Overview</vt:lpstr>
      <vt:lpstr>Meeting Sign-In Sheet </vt:lpstr>
      <vt:lpstr>EEG 1</vt:lpstr>
      <vt:lpstr>EEG 2</vt:lpstr>
      <vt:lpstr>EEG 3</vt:lpstr>
      <vt:lpstr>EEG 4</vt:lpstr>
      <vt:lpstr>EEG 5</vt:lpstr>
      <vt:lpstr>EEG 6</vt:lpstr>
      <vt:lpstr>MSEL</vt:lpstr>
      <vt:lpstr>Analysis of Core Capabilities 1</vt:lpstr>
      <vt:lpstr>Analysis of Core Capabilities 2</vt:lpstr>
      <vt:lpstr>Appendix A-IP</vt:lpstr>
      <vt:lpstr>Ex Sign-In Sheet</vt:lpstr>
      <vt:lpstr>AAR</vt:lpstr>
      <vt:lpstr>ENUM</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Gearhart</dc:creator>
  <cp:lastModifiedBy>James Gearhart</cp:lastModifiedBy>
  <cp:lastPrinted>2026-03-20T19:13:31Z</cp:lastPrinted>
  <dcterms:created xsi:type="dcterms:W3CDTF">2025-05-12T12:32:20Z</dcterms:created>
  <dcterms:modified xsi:type="dcterms:W3CDTF">2026-03-24T13:58:39Z</dcterms:modified>
</cp:coreProperties>
</file>